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 firstSheet="3" activeTab="3"/>
  </bookViews>
  <sheets>
    <sheet name="FIG 1" sheetId="1" r:id="rId1"/>
    <sheet name="FIG 2" sheetId="4" r:id="rId2"/>
    <sheet name="FIG 3" sheetId="5" r:id="rId3"/>
    <sheet name="FIGURES" sheetId="7" r:id="rId4"/>
    <sheet name="FIGURES RESULTS" sheetId="16" r:id="rId5"/>
    <sheet name="Solo Score" sheetId="13" r:id="rId6"/>
    <sheet name="Solo Start List" sheetId="14" r:id="rId7"/>
    <sheet name="Duet Score" sheetId="12" r:id="rId8"/>
    <sheet name="Duet Start List" sheetId="15" r:id="rId9"/>
  </sheets>
  <definedNames>
    <definedName name="_xlnm._FilterDatabase" localSheetId="7" hidden="1">'Duet Score'!$B$4:$J$4</definedName>
    <definedName name="_xlnm._FilterDatabase" localSheetId="8" hidden="1">'Duet Start List'!$B$4:$F$4</definedName>
    <definedName name="_xlnm._FilterDatabase" localSheetId="3" hidden="1">FIGURES!$A$13:$N$123</definedName>
    <definedName name="_xlnm._FilterDatabase" localSheetId="4" hidden="1">'FIGURES RESULTS'!$B$13:$N$123</definedName>
    <definedName name="_xlnm._FilterDatabase" localSheetId="5" hidden="1">'Solo Score'!$A$4:$H$4</definedName>
    <definedName name="_xlnm._FilterDatabase" localSheetId="6" hidden="1">'Solo Start List'!$B$6:$F$6</definedName>
    <definedName name="_xlnm.Print_Area" localSheetId="0">'FIG 1'!$A$1:$Q$36</definedName>
    <definedName name="_xlnm.Print_Area" localSheetId="1">'FIG 2'!$A$1:$Q$36</definedName>
    <definedName name="_xlnm.Print_Area" localSheetId="2">'FIG 3'!$A$1:$Q$36</definedName>
    <definedName name="_xlnm.Print_Area" localSheetId="3">FIGURES!$A$1:$N$111</definedName>
    <definedName name="_xlnm.Print_Area" localSheetId="4">'FIGURES RESULTS'!$A$1:$N$111</definedName>
    <definedName name="_xlnm.Print_Titles" localSheetId="3">FIGURES!$13:$13</definedName>
    <definedName name="_xlnm.Print_Titles" localSheetId="4">'FIGURES RESULTS'!$13:$13</definedName>
  </definedNames>
  <calcPr calcId="152511" fullCalcOnLoad="1"/>
</workbook>
</file>

<file path=xl/calcChain.xml><?xml version="1.0" encoding="utf-8"?>
<calcChain xmlns="http://schemas.openxmlformats.org/spreadsheetml/2006/main">
  <c r="E26" i="15" l="1"/>
  <c r="D26" i="15"/>
  <c r="E25" i="15"/>
  <c r="D25" i="15"/>
  <c r="C25" i="15"/>
  <c r="B25" i="15"/>
  <c r="E21" i="15"/>
  <c r="D21" i="15"/>
  <c r="E20" i="15"/>
  <c r="D20" i="15"/>
  <c r="C20" i="15"/>
  <c r="B20" i="15"/>
  <c r="E16" i="15"/>
  <c r="D16" i="15"/>
  <c r="E15" i="15"/>
  <c r="D15" i="15"/>
  <c r="C15" i="15"/>
  <c r="B15" i="15"/>
  <c r="E11" i="15"/>
  <c r="D11" i="15"/>
  <c r="E10" i="15"/>
  <c r="D10" i="15"/>
  <c r="C10" i="15"/>
  <c r="B10" i="15"/>
  <c r="E6" i="15"/>
  <c r="D6" i="15"/>
  <c r="E5" i="15"/>
  <c r="D5" i="15"/>
  <c r="C5" i="15"/>
  <c r="B5" i="15"/>
  <c r="E15" i="14"/>
  <c r="D15" i="14"/>
  <c r="C15" i="14"/>
  <c r="B15" i="14"/>
  <c r="E14" i="14"/>
  <c r="D14" i="14"/>
  <c r="C14" i="14"/>
  <c r="B14" i="14"/>
  <c r="E13" i="14"/>
  <c r="D13" i="14"/>
  <c r="C13" i="14"/>
  <c r="B13" i="14"/>
  <c r="E12" i="14"/>
  <c r="D12" i="14"/>
  <c r="C12" i="14"/>
  <c r="B12" i="14"/>
  <c r="E11" i="14"/>
  <c r="D11" i="14"/>
  <c r="C11" i="14"/>
  <c r="B11" i="14"/>
  <c r="E10" i="14"/>
  <c r="D10" i="14"/>
  <c r="C10" i="14"/>
  <c r="B10" i="14"/>
  <c r="E9" i="14"/>
  <c r="D9" i="14"/>
  <c r="C9" i="14"/>
  <c r="B9" i="14"/>
  <c r="E8" i="14"/>
  <c r="D8" i="14"/>
  <c r="C8" i="14"/>
  <c r="B8" i="14"/>
  <c r="E7" i="14"/>
  <c r="D7" i="14"/>
  <c r="C7" i="14"/>
  <c r="B7" i="14"/>
  <c r="M123" i="16"/>
  <c r="J123" i="16"/>
  <c r="I123" i="16"/>
  <c r="H123" i="16"/>
  <c r="M122" i="16"/>
  <c r="J122" i="16"/>
  <c r="I122" i="16"/>
  <c r="H122" i="16"/>
  <c r="K122" i="16"/>
  <c r="M121" i="16"/>
  <c r="J121" i="16"/>
  <c r="I121" i="16"/>
  <c r="H121" i="16"/>
  <c r="M120" i="16"/>
  <c r="J120" i="16"/>
  <c r="I120" i="16"/>
  <c r="H120" i="16"/>
  <c r="K120" i="16"/>
  <c r="M119" i="16"/>
  <c r="J119" i="16"/>
  <c r="I119" i="16"/>
  <c r="H119" i="16"/>
  <c r="M118" i="16"/>
  <c r="J118" i="16"/>
  <c r="I118" i="16"/>
  <c r="H118" i="16"/>
  <c r="K118" i="16"/>
  <c r="M117" i="16"/>
  <c r="J117" i="16"/>
  <c r="I117" i="16"/>
  <c r="H117" i="16"/>
  <c r="M116" i="16"/>
  <c r="J116" i="16"/>
  <c r="I116" i="16"/>
  <c r="H116" i="16"/>
  <c r="K116" i="16"/>
  <c r="M115" i="16"/>
  <c r="J115" i="16"/>
  <c r="I115" i="16"/>
  <c r="H115" i="16"/>
  <c r="M114" i="16"/>
  <c r="J114" i="16"/>
  <c r="I114" i="16"/>
  <c r="H114" i="16"/>
  <c r="K114" i="16"/>
  <c r="M113" i="16"/>
  <c r="J113" i="16"/>
  <c r="I113" i="16"/>
  <c r="H113" i="16"/>
  <c r="M112" i="16"/>
  <c r="J112" i="16"/>
  <c r="I112" i="16"/>
  <c r="H112" i="16"/>
  <c r="K112" i="16"/>
  <c r="M111" i="16"/>
  <c r="J111" i="16"/>
  <c r="I111" i="16"/>
  <c r="H111" i="16"/>
  <c r="M110" i="16"/>
  <c r="J110" i="16"/>
  <c r="I110" i="16"/>
  <c r="H110" i="16"/>
  <c r="K110" i="16"/>
  <c r="M109" i="16"/>
  <c r="J109" i="16"/>
  <c r="I109" i="16"/>
  <c r="H109" i="16"/>
  <c r="M108" i="16"/>
  <c r="J108" i="16"/>
  <c r="I108" i="16"/>
  <c r="H108" i="16"/>
  <c r="K108" i="16"/>
  <c r="M107" i="16"/>
  <c r="J107" i="16"/>
  <c r="I107" i="16"/>
  <c r="H107" i="16"/>
  <c r="M106" i="16"/>
  <c r="J106" i="16"/>
  <c r="I106" i="16"/>
  <c r="H106" i="16"/>
  <c r="K106" i="16"/>
  <c r="M105" i="16"/>
  <c r="J105" i="16"/>
  <c r="I105" i="16"/>
  <c r="H105" i="16"/>
  <c r="M104" i="16"/>
  <c r="J104" i="16"/>
  <c r="I104" i="16"/>
  <c r="H104" i="16"/>
  <c r="K104" i="16"/>
  <c r="M103" i="16"/>
  <c r="J103" i="16"/>
  <c r="I103" i="16"/>
  <c r="H103" i="16"/>
  <c r="M102" i="16"/>
  <c r="J102" i="16"/>
  <c r="I102" i="16"/>
  <c r="H102" i="16"/>
  <c r="K102" i="16"/>
  <c r="M101" i="16"/>
  <c r="J101" i="16"/>
  <c r="I101" i="16"/>
  <c r="H101" i="16"/>
  <c r="M100" i="16"/>
  <c r="J100" i="16"/>
  <c r="I100" i="16"/>
  <c r="H100" i="16"/>
  <c r="K100" i="16"/>
  <c r="M99" i="16"/>
  <c r="J99" i="16"/>
  <c r="I99" i="16"/>
  <c r="H99" i="16"/>
  <c r="M98" i="16"/>
  <c r="J98" i="16"/>
  <c r="I98" i="16"/>
  <c r="H98" i="16"/>
  <c r="K98" i="16"/>
  <c r="M97" i="16"/>
  <c r="J97" i="16"/>
  <c r="I97" i="16"/>
  <c r="H97" i="16"/>
  <c r="M96" i="16"/>
  <c r="J96" i="16"/>
  <c r="I96" i="16"/>
  <c r="H96" i="16"/>
  <c r="K96" i="16"/>
  <c r="M95" i="16"/>
  <c r="J95" i="16"/>
  <c r="I95" i="16"/>
  <c r="H95" i="16"/>
  <c r="M94" i="16"/>
  <c r="J94" i="16"/>
  <c r="I94" i="16"/>
  <c r="H94" i="16"/>
  <c r="K94" i="16"/>
  <c r="M93" i="16"/>
  <c r="J93" i="16"/>
  <c r="I93" i="16"/>
  <c r="H93" i="16"/>
  <c r="M92" i="16"/>
  <c r="J92" i="16"/>
  <c r="I92" i="16"/>
  <c r="H92" i="16"/>
  <c r="K92" i="16"/>
  <c r="M91" i="16"/>
  <c r="J91" i="16"/>
  <c r="I91" i="16"/>
  <c r="H91" i="16"/>
  <c r="M90" i="16"/>
  <c r="J90" i="16"/>
  <c r="I90" i="16"/>
  <c r="H90" i="16"/>
  <c r="K90" i="16"/>
  <c r="M89" i="16"/>
  <c r="J89" i="16"/>
  <c r="I89" i="16"/>
  <c r="H89" i="16"/>
  <c r="M88" i="16"/>
  <c r="J88" i="16"/>
  <c r="I88" i="16"/>
  <c r="H88" i="16"/>
  <c r="K88" i="16"/>
  <c r="M87" i="16"/>
  <c r="J87" i="16"/>
  <c r="I87" i="16"/>
  <c r="H87" i="16"/>
  <c r="M86" i="16"/>
  <c r="J86" i="16"/>
  <c r="I86" i="16"/>
  <c r="H86" i="16"/>
  <c r="K86" i="16"/>
  <c r="M85" i="16"/>
  <c r="J85" i="16"/>
  <c r="I85" i="16"/>
  <c r="H85" i="16"/>
  <c r="M84" i="16"/>
  <c r="J84" i="16"/>
  <c r="I84" i="16"/>
  <c r="H84" i="16"/>
  <c r="K84" i="16"/>
  <c r="M83" i="16"/>
  <c r="J83" i="16"/>
  <c r="I83" i="16"/>
  <c r="H83" i="16"/>
  <c r="M82" i="16"/>
  <c r="J82" i="16"/>
  <c r="I82" i="16"/>
  <c r="H82" i="16"/>
  <c r="K82" i="16"/>
  <c r="M81" i="16"/>
  <c r="J81" i="16"/>
  <c r="I81" i="16"/>
  <c r="H81" i="16"/>
  <c r="M80" i="16"/>
  <c r="J80" i="16"/>
  <c r="I80" i="16"/>
  <c r="H80" i="16"/>
  <c r="K80" i="16"/>
  <c r="M79" i="16"/>
  <c r="J79" i="16"/>
  <c r="I79" i="16"/>
  <c r="H79" i="16"/>
  <c r="M78" i="16"/>
  <c r="J78" i="16"/>
  <c r="I78" i="16"/>
  <c r="H78" i="16"/>
  <c r="K78" i="16"/>
  <c r="M77" i="16"/>
  <c r="J77" i="16"/>
  <c r="I77" i="16"/>
  <c r="H77" i="16"/>
  <c r="M76" i="16"/>
  <c r="J76" i="16"/>
  <c r="I76" i="16"/>
  <c r="H76" i="16"/>
  <c r="K76" i="16"/>
  <c r="M75" i="16"/>
  <c r="J75" i="16"/>
  <c r="I75" i="16"/>
  <c r="H75" i="16"/>
  <c r="M74" i="16"/>
  <c r="J74" i="16"/>
  <c r="I74" i="16"/>
  <c r="H74" i="16"/>
  <c r="K74" i="16"/>
  <c r="M73" i="16"/>
  <c r="J73" i="16"/>
  <c r="I73" i="16"/>
  <c r="H73" i="16"/>
  <c r="M72" i="16"/>
  <c r="J72" i="16"/>
  <c r="I72" i="16"/>
  <c r="H72" i="16"/>
  <c r="K72" i="16"/>
  <c r="M71" i="16"/>
  <c r="J71" i="16"/>
  <c r="I71" i="16"/>
  <c r="H71" i="16"/>
  <c r="M70" i="16"/>
  <c r="J70" i="16"/>
  <c r="I70" i="16"/>
  <c r="H70" i="16"/>
  <c r="K70" i="16"/>
  <c r="M69" i="16"/>
  <c r="J69" i="16"/>
  <c r="I69" i="16"/>
  <c r="H69" i="16"/>
  <c r="M68" i="16"/>
  <c r="J68" i="16"/>
  <c r="I68" i="16"/>
  <c r="H68" i="16"/>
  <c r="K68" i="16"/>
  <c r="M67" i="16"/>
  <c r="J67" i="16"/>
  <c r="I67" i="16"/>
  <c r="H67" i="16"/>
  <c r="K67" i="16"/>
  <c r="M66" i="16"/>
  <c r="J66" i="16"/>
  <c r="I66" i="16"/>
  <c r="H66" i="16"/>
  <c r="M65" i="16"/>
  <c r="J65" i="16"/>
  <c r="I65" i="16"/>
  <c r="H65" i="16"/>
  <c r="K65" i="16"/>
  <c r="M64" i="16"/>
  <c r="J64" i="16"/>
  <c r="I64" i="16"/>
  <c r="H64" i="16"/>
  <c r="M63" i="16"/>
  <c r="J63" i="16"/>
  <c r="I63" i="16"/>
  <c r="H63" i="16"/>
  <c r="K63" i="16"/>
  <c r="L63" i="16"/>
  <c r="N63" i="16"/>
  <c r="M62" i="16"/>
  <c r="J62" i="16"/>
  <c r="I62" i="16"/>
  <c r="H62" i="16"/>
  <c r="M61" i="16"/>
  <c r="J61" i="16"/>
  <c r="I61" i="16"/>
  <c r="H61" i="16"/>
  <c r="K61" i="16"/>
  <c r="M60" i="16"/>
  <c r="J60" i="16"/>
  <c r="I60" i="16"/>
  <c r="H60" i="16"/>
  <c r="M59" i="16"/>
  <c r="J59" i="16"/>
  <c r="I59" i="16"/>
  <c r="H59" i="16"/>
  <c r="K59" i="16"/>
  <c r="L59" i="16"/>
  <c r="N59" i="16"/>
  <c r="M58" i="16"/>
  <c r="J58" i="16"/>
  <c r="I58" i="16"/>
  <c r="H58" i="16"/>
  <c r="M57" i="16"/>
  <c r="J57" i="16"/>
  <c r="I57" i="16"/>
  <c r="H57" i="16"/>
  <c r="K57" i="16"/>
  <c r="M56" i="16"/>
  <c r="J56" i="16"/>
  <c r="I56" i="16"/>
  <c r="H56" i="16"/>
  <c r="M55" i="16"/>
  <c r="J55" i="16"/>
  <c r="I55" i="16"/>
  <c r="H55" i="16"/>
  <c r="K55" i="16"/>
  <c r="L55" i="16"/>
  <c r="N55" i="16"/>
  <c r="M54" i="16"/>
  <c r="J54" i="16"/>
  <c r="I54" i="16"/>
  <c r="H54" i="16"/>
  <c r="M53" i="16"/>
  <c r="J53" i="16"/>
  <c r="I53" i="16"/>
  <c r="H53" i="16"/>
  <c r="K53" i="16"/>
  <c r="M52" i="16"/>
  <c r="J52" i="16"/>
  <c r="I52" i="16"/>
  <c r="H52" i="16"/>
  <c r="M51" i="16"/>
  <c r="J51" i="16"/>
  <c r="I51" i="16"/>
  <c r="H51" i="16"/>
  <c r="K51" i="16"/>
  <c r="L51" i="16"/>
  <c r="N51" i="16"/>
  <c r="D9" i="16"/>
  <c r="K52" i="16"/>
  <c r="L52" i="16"/>
  <c r="N52" i="16"/>
  <c r="K54" i="16"/>
  <c r="L54" i="16"/>
  <c r="N54" i="16"/>
  <c r="K56" i="16"/>
  <c r="L56" i="16"/>
  <c r="N56" i="16"/>
  <c r="K58" i="16"/>
  <c r="L58" i="16"/>
  <c r="N58" i="16"/>
  <c r="K60" i="16"/>
  <c r="L60" i="16"/>
  <c r="N60" i="16"/>
  <c r="K62" i="16"/>
  <c r="L62" i="16"/>
  <c r="N62" i="16"/>
  <c r="K64" i="16"/>
  <c r="L64" i="16"/>
  <c r="N64" i="16"/>
  <c r="K66" i="16"/>
  <c r="K69" i="16"/>
  <c r="L69" i="16"/>
  <c r="N69" i="16"/>
  <c r="K71" i="16"/>
  <c r="L71" i="16"/>
  <c r="N71" i="16"/>
  <c r="K73" i="16"/>
  <c r="L73" i="16"/>
  <c r="N73" i="16"/>
  <c r="K75" i="16"/>
  <c r="L75" i="16"/>
  <c r="N75" i="16"/>
  <c r="K77" i="16"/>
  <c r="L77" i="16"/>
  <c r="N77" i="16"/>
  <c r="K79" i="16"/>
  <c r="L79" i="16"/>
  <c r="N79" i="16"/>
  <c r="K81" i="16"/>
  <c r="L81" i="16"/>
  <c r="N81" i="16"/>
  <c r="K83" i="16"/>
  <c r="L83" i="16"/>
  <c r="N83" i="16"/>
  <c r="K85" i="16"/>
  <c r="L85" i="16"/>
  <c r="N85" i="16"/>
  <c r="K87" i="16"/>
  <c r="L87" i="16"/>
  <c r="N87" i="16"/>
  <c r="K89" i="16"/>
  <c r="L89" i="16"/>
  <c r="N89" i="16"/>
  <c r="K91" i="16"/>
  <c r="L91" i="16"/>
  <c r="N91" i="16"/>
  <c r="K93" i="16"/>
  <c r="L93" i="16"/>
  <c r="N93" i="16"/>
  <c r="K95" i="16"/>
  <c r="L95" i="16"/>
  <c r="N95" i="16"/>
  <c r="K97" i="16"/>
  <c r="L97" i="16"/>
  <c r="N97" i="16"/>
  <c r="K99" i="16"/>
  <c r="K101" i="16"/>
  <c r="L101" i="16"/>
  <c r="N101" i="16"/>
  <c r="K103" i="16"/>
  <c r="L103" i="16"/>
  <c r="N103" i="16"/>
  <c r="K105" i="16"/>
  <c r="L105" i="16"/>
  <c r="N105" i="16"/>
  <c r="K107" i="16"/>
  <c r="L107" i="16"/>
  <c r="N107" i="16"/>
  <c r="K109" i="16"/>
  <c r="L109" i="16"/>
  <c r="N109" i="16"/>
  <c r="K111" i="16"/>
  <c r="L111" i="16"/>
  <c r="N111" i="16"/>
  <c r="K113" i="16"/>
  <c r="L113" i="16"/>
  <c r="N113" i="16"/>
  <c r="K115" i="16"/>
  <c r="L115" i="16"/>
  <c r="N115" i="16"/>
  <c r="K117" i="16"/>
  <c r="L117" i="16"/>
  <c r="N117" i="16"/>
  <c r="K119" i="16"/>
  <c r="L119" i="16"/>
  <c r="N119" i="16"/>
  <c r="K121" i="16"/>
  <c r="L121" i="16"/>
  <c r="N121" i="16"/>
  <c r="K123" i="16"/>
  <c r="L123" i="16"/>
  <c r="N123" i="16"/>
  <c r="L122" i="16"/>
  <c r="N122" i="16"/>
  <c r="L118" i="16"/>
  <c r="N118" i="16"/>
  <c r="L114" i="16"/>
  <c r="N114" i="16"/>
  <c r="L110" i="16"/>
  <c r="N110" i="16"/>
  <c r="L106" i="16"/>
  <c r="N106" i="16"/>
  <c r="L102" i="16"/>
  <c r="N102" i="16"/>
  <c r="L98" i="16"/>
  <c r="N98" i="16"/>
  <c r="L94" i="16"/>
  <c r="N94" i="16"/>
  <c r="L90" i="16"/>
  <c r="N90" i="16"/>
  <c r="L86" i="16"/>
  <c r="N86" i="16"/>
  <c r="L82" i="16"/>
  <c r="N82" i="16"/>
  <c r="L78" i="16"/>
  <c r="N78" i="16"/>
  <c r="L74" i="16"/>
  <c r="N74" i="16"/>
  <c r="L70" i="16"/>
  <c r="N70" i="16"/>
  <c r="L53" i="16"/>
  <c r="N53" i="16"/>
  <c r="L57" i="16"/>
  <c r="N57" i="16"/>
  <c r="L61" i="16"/>
  <c r="N61" i="16"/>
  <c r="L65" i="16"/>
  <c r="N65" i="16"/>
  <c r="L67" i="16"/>
  <c r="N67" i="16"/>
  <c r="L68" i="16"/>
  <c r="N68" i="16"/>
  <c r="L72" i="16"/>
  <c r="N72" i="16"/>
  <c r="L76" i="16"/>
  <c r="N76" i="16"/>
  <c r="L80" i="16"/>
  <c r="N80" i="16"/>
  <c r="L84" i="16"/>
  <c r="N84" i="16"/>
  <c r="L88" i="16"/>
  <c r="N88" i="16"/>
  <c r="L92" i="16"/>
  <c r="N92" i="16"/>
  <c r="L96" i="16"/>
  <c r="N96" i="16"/>
  <c r="L100" i="16"/>
  <c r="N100" i="16"/>
  <c r="L104" i="16"/>
  <c r="N104" i="16"/>
  <c r="L108" i="16"/>
  <c r="N108" i="16"/>
  <c r="L112" i="16"/>
  <c r="N112" i="16"/>
  <c r="L116" i="16"/>
  <c r="N116" i="16"/>
  <c r="L120" i="16"/>
  <c r="N120" i="16"/>
  <c r="L66" i="16"/>
  <c r="N66" i="16"/>
  <c r="L99" i="16"/>
  <c r="N99" i="16"/>
  <c r="D10" i="12"/>
  <c r="E10" i="12"/>
  <c r="F10" i="12"/>
  <c r="G10" i="12"/>
  <c r="F11" i="12"/>
  <c r="G11" i="12"/>
  <c r="D30" i="12"/>
  <c r="E30" i="12"/>
  <c r="F30" i="12"/>
  <c r="G30" i="12"/>
  <c r="F31" i="12"/>
  <c r="G31" i="12"/>
  <c r="D15" i="12"/>
  <c r="E15" i="12"/>
  <c r="F15" i="12"/>
  <c r="G15" i="12"/>
  <c r="F16" i="12"/>
  <c r="G16" i="12"/>
  <c r="D5" i="12"/>
  <c r="E5" i="12"/>
  <c r="F5" i="12"/>
  <c r="G5" i="12"/>
  <c r="F6" i="12"/>
  <c r="G6" i="12"/>
  <c r="D20" i="12"/>
  <c r="E20" i="12"/>
  <c r="F20" i="12"/>
  <c r="G20" i="12"/>
  <c r="F21" i="12"/>
  <c r="G21" i="12"/>
  <c r="D25" i="12"/>
  <c r="E25" i="12"/>
  <c r="F25" i="12"/>
  <c r="G25" i="12"/>
  <c r="F26" i="12"/>
  <c r="G26" i="12"/>
  <c r="C17" i="13"/>
  <c r="D17" i="13"/>
  <c r="E17" i="13"/>
  <c r="F17" i="13"/>
  <c r="C7" i="13"/>
  <c r="D7" i="13"/>
  <c r="E7" i="13"/>
  <c r="F7" i="13"/>
  <c r="C11" i="13"/>
  <c r="D11" i="13"/>
  <c r="E11" i="13"/>
  <c r="F11" i="13"/>
  <c r="C12" i="13"/>
  <c r="D12" i="13"/>
  <c r="E12" i="13"/>
  <c r="F12" i="13"/>
  <c r="C16" i="13"/>
  <c r="D16" i="13"/>
  <c r="E16" i="13"/>
  <c r="F16" i="13"/>
  <c r="C18" i="13"/>
  <c r="D18" i="13"/>
  <c r="E18" i="13"/>
  <c r="F18" i="13"/>
  <c r="C8" i="13"/>
  <c r="D8" i="13"/>
  <c r="E8" i="13"/>
  <c r="F8" i="13"/>
  <c r="C19" i="13"/>
  <c r="D19" i="13"/>
  <c r="E19" i="13"/>
  <c r="F19" i="13"/>
  <c r="C15" i="13"/>
  <c r="D15" i="13"/>
  <c r="E15" i="13"/>
  <c r="F15" i="13"/>
  <c r="C9" i="13"/>
  <c r="D9" i="13"/>
  <c r="E9" i="13"/>
  <c r="F9" i="13"/>
  <c r="C10" i="13"/>
  <c r="D10" i="13"/>
  <c r="E10" i="13"/>
  <c r="F10" i="13"/>
  <c r="C14" i="13"/>
  <c r="D14" i="13"/>
  <c r="E14" i="13"/>
  <c r="F14" i="13"/>
  <c r="C13" i="13"/>
  <c r="D13" i="13"/>
  <c r="E13" i="13"/>
  <c r="F13" i="13"/>
  <c r="C6" i="13"/>
  <c r="D6" i="13"/>
  <c r="E6" i="13"/>
  <c r="F6" i="13"/>
  <c r="C5" i="13"/>
  <c r="D5" i="13"/>
  <c r="E5" i="13"/>
  <c r="F5" i="13"/>
  <c r="E38" i="13"/>
  <c r="F38" i="13"/>
  <c r="E39" i="13"/>
  <c r="F39" i="13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B1" i="5"/>
  <c r="C1" i="5"/>
  <c r="B2" i="5"/>
  <c r="C2" i="5"/>
  <c r="D2" i="5"/>
  <c r="E2" i="5"/>
  <c r="O2" i="5"/>
  <c r="M2" i="5"/>
  <c r="P2" i="5"/>
  <c r="B3" i="5"/>
  <c r="C3" i="5"/>
  <c r="D3" i="5"/>
  <c r="E3" i="5"/>
  <c r="O3" i="5"/>
  <c r="P3" i="5"/>
  <c r="M3" i="5"/>
  <c r="B4" i="5"/>
  <c r="C4" i="5"/>
  <c r="D4" i="5"/>
  <c r="E4" i="5"/>
  <c r="O4" i="5"/>
  <c r="N4" i="5"/>
  <c r="J16" i="7"/>
  <c r="M4" i="5"/>
  <c r="P4" i="5"/>
  <c r="B5" i="5"/>
  <c r="C5" i="5"/>
  <c r="D5" i="5"/>
  <c r="E5" i="5"/>
  <c r="O5" i="5"/>
  <c r="P5" i="5"/>
  <c r="M5" i="5"/>
  <c r="B6" i="5"/>
  <c r="C6" i="5"/>
  <c r="D6" i="5"/>
  <c r="E6" i="5"/>
  <c r="O6" i="5"/>
  <c r="M6" i="5"/>
  <c r="P6" i="5"/>
  <c r="B7" i="5"/>
  <c r="C7" i="5"/>
  <c r="D7" i="5"/>
  <c r="E7" i="5"/>
  <c r="O7" i="5"/>
  <c r="P7" i="5"/>
  <c r="M7" i="5"/>
  <c r="B8" i="5"/>
  <c r="C8" i="5"/>
  <c r="D8" i="5"/>
  <c r="E8" i="5"/>
  <c r="O8" i="5"/>
  <c r="M8" i="5"/>
  <c r="P8" i="5"/>
  <c r="B9" i="5"/>
  <c r="C9" i="5"/>
  <c r="D9" i="5"/>
  <c r="E9" i="5"/>
  <c r="O9" i="5"/>
  <c r="P9" i="5"/>
  <c r="M9" i="5"/>
  <c r="B10" i="5"/>
  <c r="C10" i="5"/>
  <c r="D10" i="5"/>
  <c r="E10" i="5"/>
  <c r="O10" i="5"/>
  <c r="M10" i="5"/>
  <c r="P10" i="5"/>
  <c r="B11" i="5"/>
  <c r="C11" i="5"/>
  <c r="D11" i="5"/>
  <c r="E11" i="5"/>
  <c r="O11" i="5"/>
  <c r="P11" i="5"/>
  <c r="M11" i="5"/>
  <c r="B12" i="5"/>
  <c r="C12" i="5"/>
  <c r="D12" i="5"/>
  <c r="E12" i="5"/>
  <c r="O12" i="5"/>
  <c r="N12" i="5"/>
  <c r="J24" i="7"/>
  <c r="M12" i="5"/>
  <c r="P12" i="5"/>
  <c r="B13" i="5"/>
  <c r="C13" i="5"/>
  <c r="D13" i="5"/>
  <c r="E13" i="5"/>
  <c r="O13" i="5"/>
  <c r="P13" i="5"/>
  <c r="M13" i="5"/>
  <c r="B14" i="5"/>
  <c r="C14" i="5"/>
  <c r="D14" i="5"/>
  <c r="E14" i="5"/>
  <c r="O14" i="5"/>
  <c r="M14" i="5"/>
  <c r="P14" i="5"/>
  <c r="B15" i="5"/>
  <c r="C15" i="5"/>
  <c r="D15" i="5"/>
  <c r="E15" i="5"/>
  <c r="O15" i="5"/>
  <c r="P15" i="5"/>
  <c r="M15" i="5"/>
  <c r="B16" i="5"/>
  <c r="C16" i="5"/>
  <c r="D16" i="5"/>
  <c r="E16" i="5"/>
  <c r="O16" i="5"/>
  <c r="M16" i="5"/>
  <c r="P16" i="5"/>
  <c r="B17" i="5"/>
  <c r="C17" i="5"/>
  <c r="D17" i="5"/>
  <c r="E17" i="5"/>
  <c r="O17" i="5"/>
  <c r="P17" i="5"/>
  <c r="M17" i="5"/>
  <c r="B18" i="5"/>
  <c r="C18" i="5"/>
  <c r="D18" i="5"/>
  <c r="E18" i="5"/>
  <c r="O18" i="5"/>
  <c r="M18" i="5"/>
  <c r="P18" i="5"/>
  <c r="B19" i="5"/>
  <c r="C19" i="5"/>
  <c r="D19" i="5"/>
  <c r="E19" i="5"/>
  <c r="O19" i="5"/>
  <c r="P19" i="5"/>
  <c r="M19" i="5"/>
  <c r="B20" i="5"/>
  <c r="C20" i="5"/>
  <c r="D20" i="5"/>
  <c r="E20" i="5"/>
  <c r="O20" i="5"/>
  <c r="N20" i="5"/>
  <c r="J32" i="7"/>
  <c r="M20" i="5"/>
  <c r="P20" i="5"/>
  <c r="B21" i="5"/>
  <c r="C21" i="5"/>
  <c r="D21" i="5"/>
  <c r="E21" i="5"/>
  <c r="O21" i="5"/>
  <c r="P21" i="5"/>
  <c r="M21" i="5"/>
  <c r="B22" i="5"/>
  <c r="C22" i="5"/>
  <c r="D22" i="5"/>
  <c r="E22" i="5"/>
  <c r="O22" i="5"/>
  <c r="M22" i="5"/>
  <c r="P22" i="5"/>
  <c r="B23" i="5"/>
  <c r="C23" i="5"/>
  <c r="D23" i="5"/>
  <c r="E23" i="5"/>
  <c r="O23" i="5"/>
  <c r="P23" i="5"/>
  <c r="M23" i="5"/>
  <c r="B24" i="5"/>
  <c r="C24" i="5"/>
  <c r="D24" i="5"/>
  <c r="E24" i="5"/>
  <c r="O24" i="5"/>
  <c r="M24" i="5"/>
  <c r="P24" i="5"/>
  <c r="B25" i="5"/>
  <c r="C25" i="5"/>
  <c r="D25" i="5"/>
  <c r="E25" i="5"/>
  <c r="O25" i="5"/>
  <c r="N25" i="5"/>
  <c r="J37" i="7"/>
  <c r="P25" i="5"/>
  <c r="B26" i="5"/>
  <c r="C26" i="5"/>
  <c r="D26" i="5"/>
  <c r="E26" i="5"/>
  <c r="O26" i="5"/>
  <c r="M26" i="5"/>
  <c r="P26" i="5"/>
  <c r="B27" i="5"/>
  <c r="C27" i="5"/>
  <c r="D27" i="5"/>
  <c r="E27" i="5"/>
  <c r="O27" i="5"/>
  <c r="M27" i="5"/>
  <c r="P27" i="5"/>
  <c r="B28" i="5"/>
  <c r="C28" i="5"/>
  <c r="D28" i="5"/>
  <c r="E28" i="5"/>
  <c r="O28" i="5"/>
  <c r="M28" i="5"/>
  <c r="P28" i="5"/>
  <c r="B29" i="5"/>
  <c r="C29" i="5"/>
  <c r="D29" i="5"/>
  <c r="E29" i="5"/>
  <c r="O29" i="5"/>
  <c r="P29" i="5"/>
  <c r="M29" i="5"/>
  <c r="B30" i="5"/>
  <c r="C30" i="5"/>
  <c r="D30" i="5"/>
  <c r="E30" i="5"/>
  <c r="O30" i="5"/>
  <c r="P30" i="5"/>
  <c r="B31" i="5"/>
  <c r="C31" i="5"/>
  <c r="D31" i="5"/>
  <c r="E31" i="5"/>
  <c r="O31" i="5"/>
  <c r="P31" i="5"/>
  <c r="M31" i="5"/>
  <c r="B32" i="5"/>
  <c r="C32" i="5"/>
  <c r="D32" i="5"/>
  <c r="E32" i="5"/>
  <c r="O32" i="5"/>
  <c r="P32" i="5"/>
  <c r="M32" i="5"/>
  <c r="B33" i="5"/>
  <c r="C33" i="5"/>
  <c r="D33" i="5"/>
  <c r="E33" i="5"/>
  <c r="O33" i="5"/>
  <c r="P33" i="5"/>
  <c r="N33" i="5"/>
  <c r="J45" i="7"/>
  <c r="B34" i="5"/>
  <c r="C34" i="5"/>
  <c r="D34" i="5"/>
  <c r="E34" i="5"/>
  <c r="O34" i="5"/>
  <c r="M34" i="5"/>
  <c r="P34" i="5"/>
  <c r="B35" i="5"/>
  <c r="C35" i="5"/>
  <c r="D35" i="5"/>
  <c r="E35" i="5"/>
  <c r="O35" i="5"/>
  <c r="P35" i="5"/>
  <c r="B36" i="5"/>
  <c r="C36" i="5"/>
  <c r="D36" i="5"/>
  <c r="E36" i="5"/>
  <c r="O36" i="5"/>
  <c r="M36" i="5"/>
  <c r="P36" i="5"/>
  <c r="B37" i="5"/>
  <c r="C37" i="5"/>
  <c r="D37" i="5"/>
  <c r="E37" i="5"/>
  <c r="O37" i="5"/>
  <c r="P37" i="5"/>
  <c r="B38" i="5"/>
  <c r="C38" i="5"/>
  <c r="D38" i="5"/>
  <c r="E38" i="5"/>
  <c r="O38" i="5"/>
  <c r="P38" i="5"/>
  <c r="O39" i="5"/>
  <c r="M39" i="5"/>
  <c r="P39" i="5"/>
  <c r="O40" i="5"/>
  <c r="M40" i="5"/>
  <c r="P40" i="5"/>
  <c r="O41" i="5"/>
  <c r="P41" i="5"/>
  <c r="M41" i="5"/>
  <c r="O42" i="5"/>
  <c r="M42" i="5"/>
  <c r="P42" i="5"/>
  <c r="M43" i="5"/>
  <c r="O43" i="5"/>
  <c r="P43" i="5"/>
  <c r="O44" i="5"/>
  <c r="M44" i="5"/>
  <c r="P44" i="5"/>
  <c r="O45" i="5"/>
  <c r="P45" i="5"/>
  <c r="M45" i="5"/>
  <c r="O46" i="5"/>
  <c r="M46" i="5"/>
  <c r="P46" i="5"/>
  <c r="M47" i="5"/>
  <c r="O47" i="5"/>
  <c r="P47" i="5"/>
  <c r="O48" i="5"/>
  <c r="M48" i="5"/>
  <c r="P48" i="5"/>
  <c r="O49" i="5"/>
  <c r="P49" i="5"/>
  <c r="M49" i="5"/>
  <c r="O50" i="5"/>
  <c r="M50" i="5"/>
  <c r="P50" i="5"/>
  <c r="M51" i="5"/>
  <c r="O51" i="5"/>
  <c r="P51" i="5"/>
  <c r="O52" i="5"/>
  <c r="M52" i="5"/>
  <c r="P52" i="5"/>
  <c r="O53" i="5"/>
  <c r="P53" i="5"/>
  <c r="M53" i="5"/>
  <c r="O54" i="5"/>
  <c r="M54" i="5"/>
  <c r="P54" i="5"/>
  <c r="M55" i="5"/>
  <c r="O55" i="5"/>
  <c r="P55" i="5"/>
  <c r="O56" i="5"/>
  <c r="M56" i="5"/>
  <c r="P56" i="5"/>
  <c r="O57" i="5"/>
  <c r="P57" i="5"/>
  <c r="M57" i="5"/>
  <c r="O58" i="5"/>
  <c r="M58" i="5"/>
  <c r="P58" i="5"/>
  <c r="M59" i="5"/>
  <c r="O59" i="5"/>
  <c r="P59" i="5"/>
  <c r="O60" i="5"/>
  <c r="M60" i="5"/>
  <c r="P60" i="5"/>
  <c r="O61" i="5"/>
  <c r="P61" i="5"/>
  <c r="M61" i="5"/>
  <c r="O62" i="5"/>
  <c r="M62" i="5"/>
  <c r="P62" i="5"/>
  <c r="M63" i="5"/>
  <c r="O63" i="5"/>
  <c r="P63" i="5"/>
  <c r="O64" i="5"/>
  <c r="P64" i="5"/>
  <c r="O65" i="5"/>
  <c r="M65" i="5"/>
  <c r="P65" i="5"/>
  <c r="O66" i="5"/>
  <c r="P66" i="5"/>
  <c r="M66" i="5"/>
  <c r="O67" i="5"/>
  <c r="M67" i="5"/>
  <c r="P67" i="5"/>
  <c r="M68" i="5"/>
  <c r="O68" i="5"/>
  <c r="P68" i="5"/>
  <c r="N69" i="5"/>
  <c r="J81" i="7"/>
  <c r="O69" i="5"/>
  <c r="M69" i="5"/>
  <c r="P69" i="5"/>
  <c r="O70" i="5"/>
  <c r="P70" i="5"/>
  <c r="M70" i="5"/>
  <c r="O71" i="5"/>
  <c r="M71" i="5"/>
  <c r="P71" i="5"/>
  <c r="M72" i="5"/>
  <c r="O72" i="5"/>
  <c r="P72" i="5"/>
  <c r="O73" i="5"/>
  <c r="M73" i="5"/>
  <c r="P73" i="5"/>
  <c r="O74" i="5"/>
  <c r="P74" i="5"/>
  <c r="M74" i="5"/>
  <c r="O75" i="5"/>
  <c r="M75" i="5"/>
  <c r="P75" i="5"/>
  <c r="M76" i="5"/>
  <c r="O76" i="5"/>
  <c r="P76" i="5"/>
  <c r="N77" i="5"/>
  <c r="J89" i="7"/>
  <c r="O77" i="5"/>
  <c r="M77" i="5"/>
  <c r="P77" i="5"/>
  <c r="O78" i="5"/>
  <c r="P78" i="5"/>
  <c r="M78" i="5"/>
  <c r="O79" i="5"/>
  <c r="M79" i="5"/>
  <c r="P79" i="5"/>
  <c r="M80" i="5"/>
  <c r="O80" i="5"/>
  <c r="P80" i="5"/>
  <c r="O81" i="5"/>
  <c r="M81" i="5"/>
  <c r="P81" i="5"/>
  <c r="O82" i="5"/>
  <c r="P82" i="5"/>
  <c r="M82" i="5"/>
  <c r="O83" i="5"/>
  <c r="M83" i="5"/>
  <c r="P83" i="5"/>
  <c r="M84" i="5"/>
  <c r="O84" i="5"/>
  <c r="P84" i="5"/>
  <c r="N85" i="5"/>
  <c r="J97" i="7"/>
  <c r="O85" i="5"/>
  <c r="M85" i="5"/>
  <c r="P85" i="5"/>
  <c r="O86" i="5"/>
  <c r="P86" i="5"/>
  <c r="M86" i="5"/>
  <c r="O87" i="5"/>
  <c r="M87" i="5"/>
  <c r="P87" i="5"/>
  <c r="M88" i="5"/>
  <c r="O88" i="5"/>
  <c r="P88" i="5"/>
  <c r="O89" i="5"/>
  <c r="M89" i="5"/>
  <c r="P89" i="5"/>
  <c r="O90" i="5"/>
  <c r="P90" i="5"/>
  <c r="M90" i="5"/>
  <c r="O91" i="5"/>
  <c r="M91" i="5"/>
  <c r="P91" i="5"/>
  <c r="M92" i="5"/>
  <c r="O92" i="5"/>
  <c r="P92" i="5"/>
  <c r="N93" i="5"/>
  <c r="J105" i="7"/>
  <c r="O93" i="5"/>
  <c r="M93" i="5"/>
  <c r="P93" i="5"/>
  <c r="O94" i="5"/>
  <c r="P94" i="5"/>
  <c r="M94" i="5"/>
  <c r="O95" i="5"/>
  <c r="M95" i="5"/>
  <c r="P95" i="5"/>
  <c r="M96" i="5"/>
  <c r="O96" i="5"/>
  <c r="P96" i="5"/>
  <c r="O97" i="5"/>
  <c r="M97" i="5"/>
  <c r="P97" i="5"/>
  <c r="O98" i="5"/>
  <c r="P98" i="5"/>
  <c r="M98" i="5"/>
  <c r="O99" i="5"/>
  <c r="M99" i="5"/>
  <c r="P99" i="5"/>
  <c r="M100" i="5"/>
  <c r="O100" i="5"/>
  <c r="P100" i="5"/>
  <c r="N101" i="5"/>
  <c r="J113" i="7"/>
  <c r="O101" i="5"/>
  <c r="M101" i="5"/>
  <c r="P101" i="5"/>
  <c r="O102" i="5"/>
  <c r="P102" i="5"/>
  <c r="M102" i="5"/>
  <c r="O103" i="5"/>
  <c r="M103" i="5"/>
  <c r="P103" i="5"/>
  <c r="M104" i="5"/>
  <c r="O104" i="5"/>
  <c r="P104" i="5"/>
  <c r="O105" i="5"/>
  <c r="M105" i="5"/>
  <c r="P105" i="5"/>
  <c r="O106" i="5"/>
  <c r="P106" i="5"/>
  <c r="M106" i="5"/>
  <c r="O107" i="5"/>
  <c r="M107" i="5"/>
  <c r="P107" i="5"/>
  <c r="M108" i="5"/>
  <c r="O108" i="5"/>
  <c r="P108" i="5"/>
  <c r="N109" i="5"/>
  <c r="J121" i="7"/>
  <c r="O109" i="5"/>
  <c r="M109" i="5"/>
  <c r="P109" i="5"/>
  <c r="O110" i="5"/>
  <c r="P110" i="5"/>
  <c r="M110" i="5"/>
  <c r="O111" i="5"/>
  <c r="M111" i="5"/>
  <c r="P111" i="5"/>
  <c r="B1" i="4"/>
  <c r="C1" i="4"/>
  <c r="B2" i="4"/>
  <c r="C2" i="4"/>
  <c r="D2" i="4"/>
  <c r="E2" i="4"/>
  <c r="M2" i="4"/>
  <c r="O2" i="4"/>
  <c r="N2" i="4"/>
  <c r="I14" i="7"/>
  <c r="P2" i="4"/>
  <c r="B3" i="4"/>
  <c r="C3" i="4"/>
  <c r="D3" i="4"/>
  <c r="E3" i="4"/>
  <c r="I15" i="7"/>
  <c r="O3" i="4"/>
  <c r="N3" i="4"/>
  <c r="M3" i="4"/>
  <c r="P3" i="4"/>
  <c r="B4" i="4"/>
  <c r="C4" i="4"/>
  <c r="D4" i="4"/>
  <c r="E4" i="4"/>
  <c r="O4" i="4"/>
  <c r="P4" i="4"/>
  <c r="M4" i="4"/>
  <c r="B5" i="4"/>
  <c r="C5" i="4"/>
  <c r="D5" i="4"/>
  <c r="E5" i="4"/>
  <c r="O5" i="4"/>
  <c r="P5" i="4"/>
  <c r="M5" i="4"/>
  <c r="B6" i="4"/>
  <c r="C6" i="4"/>
  <c r="D6" i="4"/>
  <c r="E6" i="4"/>
  <c r="O6" i="4"/>
  <c r="P6" i="4"/>
  <c r="B7" i="4"/>
  <c r="C7" i="4"/>
  <c r="D7" i="4"/>
  <c r="E7" i="4"/>
  <c r="O7" i="4"/>
  <c r="P7" i="4"/>
  <c r="N7" i="4"/>
  <c r="I19" i="7"/>
  <c r="B8" i="4"/>
  <c r="C8" i="4"/>
  <c r="D8" i="4"/>
  <c r="E8" i="4"/>
  <c r="O8" i="4"/>
  <c r="P8" i="4"/>
  <c r="M8" i="4"/>
  <c r="B9" i="4"/>
  <c r="C9" i="4"/>
  <c r="D9" i="4"/>
  <c r="E9" i="4"/>
  <c r="O9" i="4"/>
  <c r="N9" i="4"/>
  <c r="P9" i="4"/>
  <c r="B10" i="4"/>
  <c r="C10" i="4"/>
  <c r="D10" i="4"/>
  <c r="E10" i="4"/>
  <c r="O10" i="4"/>
  <c r="P10" i="4"/>
  <c r="M10" i="4"/>
  <c r="B11" i="4"/>
  <c r="C11" i="4"/>
  <c r="D11" i="4"/>
  <c r="E11" i="4"/>
  <c r="O11" i="4"/>
  <c r="N11" i="4"/>
  <c r="I23" i="7"/>
  <c r="M11" i="4"/>
  <c r="P11" i="4"/>
  <c r="B12" i="4"/>
  <c r="C12" i="4"/>
  <c r="D12" i="4"/>
  <c r="E12" i="4"/>
  <c r="O12" i="4"/>
  <c r="P12" i="4"/>
  <c r="M12" i="4"/>
  <c r="B13" i="4"/>
  <c r="C13" i="4"/>
  <c r="D13" i="4"/>
  <c r="E13" i="4"/>
  <c r="O13" i="4"/>
  <c r="P13" i="4"/>
  <c r="M13" i="4"/>
  <c r="B14" i="4"/>
  <c r="C14" i="4"/>
  <c r="D14" i="4"/>
  <c r="E14" i="4"/>
  <c r="O14" i="4"/>
  <c r="P14" i="4"/>
  <c r="N14" i="4"/>
  <c r="I26" i="7"/>
  <c r="B15" i="4"/>
  <c r="C15" i="4"/>
  <c r="D15" i="4"/>
  <c r="E15" i="4"/>
  <c r="O15" i="4"/>
  <c r="P15" i="4"/>
  <c r="B16" i="4"/>
  <c r="C16" i="4"/>
  <c r="D16" i="4"/>
  <c r="E16" i="4"/>
  <c r="O16" i="4"/>
  <c r="P16" i="4"/>
  <c r="B17" i="4"/>
  <c r="C17" i="4"/>
  <c r="D17" i="4"/>
  <c r="E17" i="4"/>
  <c r="O17" i="4"/>
  <c r="P17" i="4"/>
  <c r="N17" i="4"/>
  <c r="I29" i="7"/>
  <c r="B18" i="4"/>
  <c r="C18" i="4"/>
  <c r="D18" i="4"/>
  <c r="E18" i="4"/>
  <c r="O18" i="4"/>
  <c r="P18" i="4"/>
  <c r="B19" i="4"/>
  <c r="C19" i="4"/>
  <c r="D19" i="4"/>
  <c r="E19" i="4"/>
  <c r="O19" i="4"/>
  <c r="P19" i="4"/>
  <c r="N19" i="4"/>
  <c r="I31" i="7"/>
  <c r="B20" i="4"/>
  <c r="C20" i="4"/>
  <c r="D20" i="4"/>
  <c r="E20" i="4"/>
  <c r="O20" i="4"/>
  <c r="M20" i="4"/>
  <c r="P20" i="4"/>
  <c r="N20" i="4"/>
  <c r="I32" i="7"/>
  <c r="B21" i="4"/>
  <c r="C21" i="4"/>
  <c r="D21" i="4"/>
  <c r="E21" i="4"/>
  <c r="O21" i="4"/>
  <c r="P21" i="4"/>
  <c r="M21" i="4"/>
  <c r="B22" i="4"/>
  <c r="C22" i="4"/>
  <c r="D22" i="4"/>
  <c r="E22" i="4"/>
  <c r="O22" i="4"/>
  <c r="N22" i="4"/>
  <c r="I34" i="7"/>
  <c r="M22" i="4"/>
  <c r="P22" i="4"/>
  <c r="B23" i="4"/>
  <c r="C23" i="4"/>
  <c r="D23" i="4"/>
  <c r="E23" i="4"/>
  <c r="O23" i="4"/>
  <c r="P23" i="4"/>
  <c r="M23" i="4"/>
  <c r="B24" i="4"/>
  <c r="C24" i="4"/>
  <c r="D24" i="4"/>
  <c r="E24" i="4"/>
  <c r="O24" i="4"/>
  <c r="P24" i="4"/>
  <c r="N24" i="4"/>
  <c r="B25" i="4"/>
  <c r="C25" i="4"/>
  <c r="D25" i="4"/>
  <c r="E25" i="4"/>
  <c r="O25" i="4"/>
  <c r="P25" i="4"/>
  <c r="B26" i="4"/>
  <c r="C26" i="4"/>
  <c r="D26" i="4"/>
  <c r="E26" i="4"/>
  <c r="O26" i="4"/>
  <c r="M26" i="4"/>
  <c r="P26" i="4"/>
  <c r="B27" i="4"/>
  <c r="C27" i="4"/>
  <c r="D27" i="4"/>
  <c r="E27" i="4"/>
  <c r="O27" i="4"/>
  <c r="P27" i="4"/>
  <c r="M27" i="4"/>
  <c r="B28" i="4"/>
  <c r="C28" i="4"/>
  <c r="D28" i="4"/>
  <c r="E28" i="4"/>
  <c r="O28" i="4"/>
  <c r="N28" i="4"/>
  <c r="I40" i="7"/>
  <c r="P28" i="4"/>
  <c r="B29" i="4"/>
  <c r="C29" i="4"/>
  <c r="D29" i="4"/>
  <c r="E29" i="4"/>
  <c r="M29" i="4"/>
  <c r="O29" i="4"/>
  <c r="N29" i="4"/>
  <c r="I41" i="7"/>
  <c r="P29" i="4"/>
  <c r="B30" i="4"/>
  <c r="C30" i="4"/>
  <c r="D30" i="4"/>
  <c r="E30" i="4"/>
  <c r="I42" i="7"/>
  <c r="O30" i="4"/>
  <c r="N30" i="4"/>
  <c r="M30" i="4"/>
  <c r="P30" i="4"/>
  <c r="B31" i="4"/>
  <c r="C31" i="4"/>
  <c r="D31" i="4"/>
  <c r="E31" i="4"/>
  <c r="O31" i="4"/>
  <c r="N31" i="4"/>
  <c r="I43" i="7"/>
  <c r="P31" i="4"/>
  <c r="M31" i="4"/>
  <c r="B32" i="4"/>
  <c r="C32" i="4"/>
  <c r="D32" i="4"/>
  <c r="E32" i="4"/>
  <c r="O32" i="4"/>
  <c r="P32" i="4"/>
  <c r="M32" i="4"/>
  <c r="B33" i="4"/>
  <c r="C33" i="4"/>
  <c r="D33" i="4"/>
  <c r="E33" i="4"/>
  <c r="O33" i="4"/>
  <c r="P33" i="4"/>
  <c r="B34" i="4"/>
  <c r="C34" i="4"/>
  <c r="D34" i="4"/>
  <c r="E34" i="4"/>
  <c r="O34" i="4"/>
  <c r="P34" i="4"/>
  <c r="N34" i="4"/>
  <c r="I46" i="7"/>
  <c r="B35" i="4"/>
  <c r="C35" i="4"/>
  <c r="D35" i="4"/>
  <c r="E35" i="4"/>
  <c r="O35" i="4"/>
  <c r="P35" i="4"/>
  <c r="M35" i="4"/>
  <c r="B36" i="4"/>
  <c r="C36" i="4"/>
  <c r="D36" i="4"/>
  <c r="E36" i="4"/>
  <c r="O36" i="4"/>
  <c r="P36" i="4"/>
  <c r="B37" i="4"/>
  <c r="C37" i="4"/>
  <c r="D37" i="4"/>
  <c r="E37" i="4"/>
  <c r="O37" i="4"/>
  <c r="P37" i="4"/>
  <c r="M37" i="4"/>
  <c r="B38" i="4"/>
  <c r="C38" i="4"/>
  <c r="D38" i="4"/>
  <c r="E38" i="4"/>
  <c r="O38" i="4"/>
  <c r="N38" i="4"/>
  <c r="I50" i="7"/>
  <c r="M38" i="4"/>
  <c r="P38" i="4"/>
  <c r="O39" i="4"/>
  <c r="P39" i="4"/>
  <c r="M39" i="4"/>
  <c r="O40" i="4"/>
  <c r="P40" i="4"/>
  <c r="N40" i="4"/>
  <c r="O41" i="4"/>
  <c r="P41" i="4"/>
  <c r="O42" i="4"/>
  <c r="P42" i="4"/>
  <c r="N42" i="4"/>
  <c r="I54" i="7"/>
  <c r="K54" i="7"/>
  <c r="O43" i="4"/>
  <c r="P43" i="4"/>
  <c r="N43" i="4"/>
  <c r="I55" i="7"/>
  <c r="K55" i="7"/>
  <c r="L55" i="7"/>
  <c r="N55" i="7"/>
  <c r="O44" i="4"/>
  <c r="P44" i="4"/>
  <c r="M44" i="4"/>
  <c r="O45" i="4"/>
  <c r="P45" i="4"/>
  <c r="O46" i="4"/>
  <c r="P46" i="4"/>
  <c r="O47" i="4"/>
  <c r="P47" i="4"/>
  <c r="N47" i="4"/>
  <c r="I59" i="7"/>
  <c r="K59" i="7"/>
  <c r="L59" i="7"/>
  <c r="N59" i="7"/>
  <c r="O48" i="4"/>
  <c r="P48" i="4"/>
  <c r="O49" i="4"/>
  <c r="P49" i="4"/>
  <c r="N49" i="4"/>
  <c r="I61" i="7"/>
  <c r="K61" i="7"/>
  <c r="L61" i="7"/>
  <c r="N61" i="7"/>
  <c r="O50" i="4"/>
  <c r="P50" i="4"/>
  <c r="N51" i="4"/>
  <c r="I63" i="7"/>
  <c r="O51" i="4"/>
  <c r="M51" i="4"/>
  <c r="P51" i="4"/>
  <c r="O52" i="4"/>
  <c r="P52" i="4"/>
  <c r="M52" i="4"/>
  <c r="O53" i="4"/>
  <c r="M53" i="4"/>
  <c r="P53" i="4"/>
  <c r="M54" i="4"/>
  <c r="O54" i="4"/>
  <c r="N54" i="4"/>
  <c r="I66" i="7"/>
  <c r="P54" i="4"/>
  <c r="N55" i="4"/>
  <c r="I67" i="7"/>
  <c r="O55" i="4"/>
  <c r="M55" i="4"/>
  <c r="P55" i="4"/>
  <c r="O56" i="4"/>
  <c r="P56" i="4"/>
  <c r="M56" i="4"/>
  <c r="O57" i="4"/>
  <c r="M57" i="4"/>
  <c r="P57" i="4"/>
  <c r="M58" i="4"/>
  <c r="O58" i="4"/>
  <c r="N58" i="4"/>
  <c r="I70" i="7"/>
  <c r="P58" i="4"/>
  <c r="N59" i="4"/>
  <c r="I71" i="7"/>
  <c r="O59" i="4"/>
  <c r="M59" i="4"/>
  <c r="P59" i="4"/>
  <c r="O60" i="4"/>
  <c r="P60" i="4"/>
  <c r="M60" i="4"/>
  <c r="O61" i="4"/>
  <c r="M61" i="4"/>
  <c r="P61" i="4"/>
  <c r="M62" i="4"/>
  <c r="O62" i="4"/>
  <c r="N62" i="4"/>
  <c r="I74" i="7"/>
  <c r="P62" i="4"/>
  <c r="N63" i="4"/>
  <c r="I75" i="7"/>
  <c r="O63" i="4"/>
  <c r="M63" i="4"/>
  <c r="P63" i="4"/>
  <c r="O64" i="4"/>
  <c r="P64" i="4"/>
  <c r="M64" i="4"/>
  <c r="O65" i="4"/>
  <c r="M65" i="4"/>
  <c r="P65" i="4"/>
  <c r="M66" i="4"/>
  <c r="O66" i="4"/>
  <c r="N66" i="4"/>
  <c r="I78" i="7"/>
  <c r="P66" i="4"/>
  <c r="N67" i="4"/>
  <c r="I79" i="7"/>
  <c r="O67" i="4"/>
  <c r="M67" i="4"/>
  <c r="P67" i="4"/>
  <c r="O68" i="4"/>
  <c r="P68" i="4"/>
  <c r="M68" i="4"/>
  <c r="O69" i="4"/>
  <c r="M69" i="4"/>
  <c r="P69" i="4"/>
  <c r="M70" i="4"/>
  <c r="O70" i="4"/>
  <c r="N70" i="4"/>
  <c r="I82" i="7"/>
  <c r="P70" i="4"/>
  <c r="N71" i="4"/>
  <c r="I83" i="7"/>
  <c r="O71" i="4"/>
  <c r="M71" i="4"/>
  <c r="P71" i="4"/>
  <c r="O72" i="4"/>
  <c r="P72" i="4"/>
  <c r="M72" i="4"/>
  <c r="O73" i="4"/>
  <c r="M73" i="4"/>
  <c r="P73" i="4"/>
  <c r="M74" i="4"/>
  <c r="O74" i="4"/>
  <c r="N74" i="4"/>
  <c r="I86" i="7"/>
  <c r="P74" i="4"/>
  <c r="N75" i="4"/>
  <c r="I87" i="7"/>
  <c r="O75" i="4"/>
  <c r="M75" i="4"/>
  <c r="P75" i="4"/>
  <c r="O76" i="4"/>
  <c r="P76" i="4"/>
  <c r="M76" i="4"/>
  <c r="O77" i="4"/>
  <c r="M77" i="4"/>
  <c r="P77" i="4"/>
  <c r="M78" i="4"/>
  <c r="O78" i="4"/>
  <c r="N78" i="4"/>
  <c r="I90" i="7"/>
  <c r="P78" i="4"/>
  <c r="N79" i="4"/>
  <c r="I91" i="7"/>
  <c r="O79" i="4"/>
  <c r="M79" i="4"/>
  <c r="P79" i="4"/>
  <c r="O80" i="4"/>
  <c r="P80" i="4"/>
  <c r="M80" i="4"/>
  <c r="O81" i="4"/>
  <c r="M81" i="4"/>
  <c r="P81" i="4"/>
  <c r="M82" i="4"/>
  <c r="O82" i="4"/>
  <c r="N82" i="4"/>
  <c r="I94" i="7"/>
  <c r="P82" i="4"/>
  <c r="N83" i="4"/>
  <c r="I95" i="7"/>
  <c r="O83" i="4"/>
  <c r="M83" i="4"/>
  <c r="P83" i="4"/>
  <c r="O84" i="4"/>
  <c r="P84" i="4"/>
  <c r="M84" i="4"/>
  <c r="O85" i="4"/>
  <c r="M85" i="4"/>
  <c r="P85" i="4"/>
  <c r="M86" i="4"/>
  <c r="O86" i="4"/>
  <c r="N86" i="4"/>
  <c r="I98" i="7"/>
  <c r="P86" i="4"/>
  <c r="N87" i="4"/>
  <c r="I99" i="7"/>
  <c r="O87" i="4"/>
  <c r="M87" i="4"/>
  <c r="P87" i="4"/>
  <c r="O88" i="4"/>
  <c r="P88" i="4"/>
  <c r="M88" i="4"/>
  <c r="O89" i="4"/>
  <c r="M89" i="4"/>
  <c r="P89" i="4"/>
  <c r="M90" i="4"/>
  <c r="O90" i="4"/>
  <c r="N90" i="4"/>
  <c r="I102" i="7"/>
  <c r="P90" i="4"/>
  <c r="N91" i="4"/>
  <c r="I103" i="7"/>
  <c r="O91" i="4"/>
  <c r="M91" i="4"/>
  <c r="P91" i="4"/>
  <c r="O92" i="4"/>
  <c r="P92" i="4"/>
  <c r="M92" i="4"/>
  <c r="O93" i="4"/>
  <c r="M93" i="4"/>
  <c r="P93" i="4"/>
  <c r="M94" i="4"/>
  <c r="O94" i="4"/>
  <c r="N94" i="4"/>
  <c r="I106" i="7"/>
  <c r="P94" i="4"/>
  <c r="N95" i="4"/>
  <c r="I107" i="7"/>
  <c r="O95" i="4"/>
  <c r="M95" i="4"/>
  <c r="P95" i="4"/>
  <c r="O96" i="4"/>
  <c r="P96" i="4"/>
  <c r="M96" i="4"/>
  <c r="O97" i="4"/>
  <c r="M97" i="4"/>
  <c r="P97" i="4"/>
  <c r="M98" i="4"/>
  <c r="O98" i="4"/>
  <c r="N98" i="4"/>
  <c r="I110" i="7"/>
  <c r="P98" i="4"/>
  <c r="N99" i="4"/>
  <c r="I111" i="7"/>
  <c r="O99" i="4"/>
  <c r="M99" i="4"/>
  <c r="P99" i="4"/>
  <c r="O100" i="4"/>
  <c r="P100" i="4"/>
  <c r="M100" i="4"/>
  <c r="O101" i="4"/>
  <c r="M101" i="4"/>
  <c r="P101" i="4"/>
  <c r="M102" i="4"/>
  <c r="O102" i="4"/>
  <c r="N102" i="4"/>
  <c r="I114" i="7"/>
  <c r="P102" i="4"/>
  <c r="N103" i="4"/>
  <c r="I115" i="7"/>
  <c r="O103" i="4"/>
  <c r="M103" i="4"/>
  <c r="P103" i="4"/>
  <c r="O104" i="4"/>
  <c r="P104" i="4"/>
  <c r="M104" i="4"/>
  <c r="O105" i="4"/>
  <c r="M105" i="4"/>
  <c r="P105" i="4"/>
  <c r="M106" i="4"/>
  <c r="O106" i="4"/>
  <c r="N106" i="4"/>
  <c r="I118" i="7"/>
  <c r="P106" i="4"/>
  <c r="N107" i="4"/>
  <c r="I119" i="7"/>
  <c r="O107" i="4"/>
  <c r="M107" i="4"/>
  <c r="P107" i="4"/>
  <c r="O108" i="4"/>
  <c r="P108" i="4"/>
  <c r="M108" i="4"/>
  <c r="O109" i="4"/>
  <c r="M109" i="4"/>
  <c r="P109" i="4"/>
  <c r="M110" i="4"/>
  <c r="O110" i="4"/>
  <c r="N110" i="4"/>
  <c r="I122" i="7"/>
  <c r="P110" i="4"/>
  <c r="N111" i="4"/>
  <c r="I123" i="7"/>
  <c r="O111" i="4"/>
  <c r="M111" i="4"/>
  <c r="P111" i="4"/>
  <c r="B1" i="1"/>
  <c r="C1" i="1"/>
  <c r="B2" i="1"/>
  <c r="C2" i="1"/>
  <c r="D2" i="1"/>
  <c r="E2" i="1"/>
  <c r="H14" i="7"/>
  <c r="O2" i="1"/>
  <c r="N2" i="1"/>
  <c r="M2" i="1"/>
  <c r="P2" i="1"/>
  <c r="B3" i="1"/>
  <c r="C3" i="1"/>
  <c r="D3" i="1"/>
  <c r="E3" i="1"/>
  <c r="O3" i="1"/>
  <c r="P3" i="1"/>
  <c r="B4" i="1"/>
  <c r="C4" i="1"/>
  <c r="D4" i="1"/>
  <c r="E4" i="1"/>
  <c r="O4" i="1"/>
  <c r="P4" i="1"/>
  <c r="M4" i="1"/>
  <c r="B5" i="1"/>
  <c r="C5" i="1"/>
  <c r="D5" i="1"/>
  <c r="E5" i="1"/>
  <c r="O5" i="1"/>
  <c r="P5" i="1"/>
  <c r="N5" i="1"/>
  <c r="H17" i="7"/>
  <c r="B6" i="1"/>
  <c r="C6" i="1"/>
  <c r="D6" i="1"/>
  <c r="E6" i="1"/>
  <c r="O6" i="1"/>
  <c r="M6" i="1"/>
  <c r="P6" i="1"/>
  <c r="B7" i="1"/>
  <c r="C7" i="1"/>
  <c r="D7" i="1"/>
  <c r="E7" i="1"/>
  <c r="O7" i="1"/>
  <c r="N7" i="1"/>
  <c r="H19" i="7"/>
  <c r="P7" i="1"/>
  <c r="B8" i="1"/>
  <c r="C8" i="1"/>
  <c r="D8" i="1"/>
  <c r="E8" i="1"/>
  <c r="M8" i="1"/>
  <c r="O8" i="1"/>
  <c r="N8" i="1"/>
  <c r="H20" i="7"/>
  <c r="P8" i="1"/>
  <c r="B9" i="1"/>
  <c r="C9" i="1"/>
  <c r="D9" i="1"/>
  <c r="E9" i="1"/>
  <c r="O9" i="1"/>
  <c r="P9" i="1"/>
  <c r="B10" i="1"/>
  <c r="C10" i="1"/>
  <c r="D10" i="1"/>
  <c r="E10" i="1"/>
  <c r="O10" i="1"/>
  <c r="M10" i="1"/>
  <c r="P10" i="1"/>
  <c r="B11" i="1"/>
  <c r="C11" i="1"/>
  <c r="D11" i="1"/>
  <c r="E11" i="1"/>
  <c r="M11" i="1"/>
  <c r="O11" i="1"/>
  <c r="N11" i="1"/>
  <c r="H23" i="7"/>
  <c r="P11" i="1"/>
  <c r="B12" i="1"/>
  <c r="C12" i="1"/>
  <c r="D12" i="1"/>
  <c r="E12" i="1"/>
  <c r="O12" i="1"/>
  <c r="P12" i="1"/>
  <c r="M12" i="1"/>
  <c r="B13" i="1"/>
  <c r="C13" i="1"/>
  <c r="D13" i="1"/>
  <c r="E13" i="1"/>
  <c r="O13" i="1"/>
  <c r="P13" i="1"/>
  <c r="B14" i="1"/>
  <c r="C14" i="1"/>
  <c r="D14" i="1"/>
  <c r="E14" i="1"/>
  <c r="O14" i="1"/>
  <c r="P14" i="1"/>
  <c r="B15" i="1"/>
  <c r="C15" i="1"/>
  <c r="D15" i="1"/>
  <c r="E15" i="1"/>
  <c r="O15" i="1"/>
  <c r="M15" i="1"/>
  <c r="P15" i="1"/>
  <c r="B16" i="1"/>
  <c r="C16" i="1"/>
  <c r="D16" i="1"/>
  <c r="E16" i="1"/>
  <c r="O16" i="1"/>
  <c r="P16" i="1"/>
  <c r="M16" i="1"/>
  <c r="B17" i="1"/>
  <c r="C17" i="1"/>
  <c r="D17" i="1"/>
  <c r="E17" i="1"/>
  <c r="O17" i="1"/>
  <c r="P17" i="1"/>
  <c r="B18" i="1"/>
  <c r="C18" i="1"/>
  <c r="D18" i="1"/>
  <c r="E18" i="1"/>
  <c r="O18" i="1"/>
  <c r="P18" i="1"/>
  <c r="B19" i="1"/>
  <c r="C19" i="1"/>
  <c r="D19" i="1"/>
  <c r="E19" i="1"/>
  <c r="O19" i="1"/>
  <c r="M19" i="1"/>
  <c r="P19" i="1"/>
  <c r="B20" i="1"/>
  <c r="C20" i="1"/>
  <c r="D20" i="1"/>
  <c r="E20" i="1"/>
  <c r="O20" i="1"/>
  <c r="P20" i="1"/>
  <c r="M20" i="1"/>
  <c r="B21" i="1"/>
  <c r="C21" i="1"/>
  <c r="D21" i="1"/>
  <c r="E21" i="1"/>
  <c r="O21" i="1"/>
  <c r="P21" i="1"/>
  <c r="B22" i="1"/>
  <c r="C22" i="1"/>
  <c r="D22" i="1"/>
  <c r="E22" i="1"/>
  <c r="O22" i="1"/>
  <c r="N22" i="1"/>
  <c r="H34" i="7"/>
  <c r="M22" i="1"/>
  <c r="P22" i="1"/>
  <c r="B23" i="1"/>
  <c r="C23" i="1"/>
  <c r="D23" i="1"/>
  <c r="E23" i="1"/>
  <c r="O23" i="1"/>
  <c r="P23" i="1"/>
  <c r="B24" i="1"/>
  <c r="C24" i="1"/>
  <c r="D24" i="1"/>
  <c r="E24" i="1"/>
  <c r="M24" i="1"/>
  <c r="O24" i="1"/>
  <c r="N24" i="1"/>
  <c r="H36" i="7"/>
  <c r="P24" i="1"/>
  <c r="B25" i="1"/>
  <c r="C25" i="1"/>
  <c r="D25" i="1"/>
  <c r="E25" i="1"/>
  <c r="H37" i="7"/>
  <c r="O25" i="1"/>
  <c r="N25" i="1"/>
  <c r="M25" i="1"/>
  <c r="P25" i="1"/>
  <c r="B26" i="1"/>
  <c r="C26" i="1"/>
  <c r="D26" i="1"/>
  <c r="E26" i="1"/>
  <c r="O26" i="1"/>
  <c r="P26" i="1"/>
  <c r="M26" i="1"/>
  <c r="B27" i="1"/>
  <c r="C27" i="1"/>
  <c r="D27" i="1"/>
  <c r="E27" i="1"/>
  <c r="O27" i="1"/>
  <c r="M27" i="1"/>
  <c r="P27" i="1"/>
  <c r="B28" i="1"/>
  <c r="C28" i="1"/>
  <c r="D28" i="1"/>
  <c r="E28" i="1"/>
  <c r="M28" i="1"/>
  <c r="O28" i="1"/>
  <c r="N28" i="1"/>
  <c r="H40" i="7"/>
  <c r="P28" i="1"/>
  <c r="B29" i="1"/>
  <c r="C29" i="1"/>
  <c r="D29" i="1"/>
  <c r="E29" i="1"/>
  <c r="H41" i="7"/>
  <c r="O29" i="1"/>
  <c r="N29" i="1"/>
  <c r="M29" i="1"/>
  <c r="P29" i="1"/>
  <c r="B30" i="1"/>
  <c r="C30" i="1"/>
  <c r="D30" i="1"/>
  <c r="E30" i="1"/>
  <c r="O30" i="1"/>
  <c r="N30" i="1"/>
  <c r="P30" i="1"/>
  <c r="M30" i="1"/>
  <c r="B31" i="1"/>
  <c r="C31" i="1"/>
  <c r="D31" i="1"/>
  <c r="E31" i="1"/>
  <c r="O31" i="1"/>
  <c r="M31" i="1"/>
  <c r="P31" i="1"/>
  <c r="B32" i="1"/>
  <c r="C32" i="1"/>
  <c r="D32" i="1"/>
  <c r="E32" i="1"/>
  <c r="M32" i="1"/>
  <c r="O32" i="1"/>
  <c r="N32" i="1"/>
  <c r="H44" i="7"/>
  <c r="P32" i="1"/>
  <c r="B33" i="1"/>
  <c r="C33" i="1"/>
  <c r="D33" i="1"/>
  <c r="E33" i="1"/>
  <c r="H45" i="7"/>
  <c r="O33" i="1"/>
  <c r="N33" i="1"/>
  <c r="M33" i="1"/>
  <c r="P33" i="1"/>
  <c r="B34" i="1"/>
  <c r="C34" i="1"/>
  <c r="D34" i="1"/>
  <c r="E34" i="1"/>
  <c r="O34" i="1"/>
  <c r="P34" i="1"/>
  <c r="M34" i="1"/>
  <c r="B35" i="1"/>
  <c r="C35" i="1"/>
  <c r="D35" i="1"/>
  <c r="E35" i="1"/>
  <c r="O35" i="1"/>
  <c r="M35" i="1"/>
  <c r="P35" i="1"/>
  <c r="B36" i="1"/>
  <c r="C36" i="1"/>
  <c r="D36" i="1"/>
  <c r="E36" i="1"/>
  <c r="M36" i="1"/>
  <c r="O36" i="1"/>
  <c r="N36" i="1"/>
  <c r="H48" i="7"/>
  <c r="P36" i="1"/>
  <c r="B37" i="1"/>
  <c r="C37" i="1"/>
  <c r="D37" i="1"/>
  <c r="E37" i="1"/>
  <c r="H49" i="7"/>
  <c r="O37" i="1"/>
  <c r="N37" i="1"/>
  <c r="M37" i="1"/>
  <c r="P37" i="1"/>
  <c r="B38" i="1"/>
  <c r="C38" i="1"/>
  <c r="D38" i="1"/>
  <c r="E38" i="1"/>
  <c r="O38" i="1"/>
  <c r="N38" i="1"/>
  <c r="P38" i="1"/>
  <c r="M38" i="1"/>
  <c r="O39" i="1"/>
  <c r="M39" i="1"/>
  <c r="P39" i="1"/>
  <c r="M40" i="1"/>
  <c r="O40" i="1"/>
  <c r="N40" i="1"/>
  <c r="H52" i="7"/>
  <c r="P40" i="1"/>
  <c r="O41" i="1"/>
  <c r="P41" i="1"/>
  <c r="N41" i="1"/>
  <c r="H53" i="7"/>
  <c r="O42" i="1"/>
  <c r="M42" i="1"/>
  <c r="P42" i="1"/>
  <c r="M43" i="1"/>
  <c r="O43" i="1"/>
  <c r="N43" i="1"/>
  <c r="H55" i="7"/>
  <c r="P43" i="1"/>
  <c r="O44" i="1"/>
  <c r="P44" i="1"/>
  <c r="M44" i="1"/>
  <c r="O45" i="1"/>
  <c r="M45" i="1"/>
  <c r="P45" i="1"/>
  <c r="N45" i="1"/>
  <c r="H57" i="7"/>
  <c r="N46" i="1"/>
  <c r="H58" i="7"/>
  <c r="O46" i="1"/>
  <c r="M46" i="1"/>
  <c r="P46" i="1"/>
  <c r="O47" i="1"/>
  <c r="N47" i="1"/>
  <c r="H59" i="7"/>
  <c r="P47" i="1"/>
  <c r="M48" i="1"/>
  <c r="O48" i="1"/>
  <c r="N48" i="1"/>
  <c r="H60" i="7"/>
  <c r="P48" i="1"/>
  <c r="O49" i="1"/>
  <c r="P49" i="1"/>
  <c r="N49" i="1"/>
  <c r="H61" i="7"/>
  <c r="O50" i="1"/>
  <c r="M50" i="1"/>
  <c r="P50" i="1"/>
  <c r="M51" i="1"/>
  <c r="O51" i="1"/>
  <c r="N51" i="1"/>
  <c r="H63" i="7"/>
  <c r="P51" i="1"/>
  <c r="O52" i="1"/>
  <c r="P52" i="1"/>
  <c r="M52" i="1"/>
  <c r="O53" i="1"/>
  <c r="M53" i="1"/>
  <c r="P53" i="1"/>
  <c r="N53" i="1"/>
  <c r="H65" i="7"/>
  <c r="N54" i="1"/>
  <c r="H66" i="7"/>
  <c r="O54" i="1"/>
  <c r="M54" i="1"/>
  <c r="P54" i="1"/>
  <c r="O55" i="1"/>
  <c r="N55" i="1"/>
  <c r="H67" i="7"/>
  <c r="P55" i="1"/>
  <c r="M56" i="1"/>
  <c r="O56" i="1"/>
  <c r="N56" i="1"/>
  <c r="H68" i="7"/>
  <c r="P56" i="1"/>
  <c r="O57" i="1"/>
  <c r="P57" i="1"/>
  <c r="N57" i="1"/>
  <c r="H69" i="7"/>
  <c r="O58" i="1"/>
  <c r="M58" i="1"/>
  <c r="P58" i="1"/>
  <c r="M59" i="1"/>
  <c r="O59" i="1"/>
  <c r="N59" i="1"/>
  <c r="H71" i="7"/>
  <c r="P59" i="1"/>
  <c r="O60" i="1"/>
  <c r="P60" i="1"/>
  <c r="M60" i="1"/>
  <c r="O61" i="1"/>
  <c r="M61" i="1"/>
  <c r="P61" i="1"/>
  <c r="N61" i="1"/>
  <c r="H73" i="7"/>
  <c r="N62" i="1"/>
  <c r="H74" i="7"/>
  <c r="O62" i="1"/>
  <c r="M62" i="1"/>
  <c r="P62" i="1"/>
  <c r="O63" i="1"/>
  <c r="N63" i="1"/>
  <c r="H75" i="7"/>
  <c r="P63" i="1"/>
  <c r="M64" i="1"/>
  <c r="O64" i="1"/>
  <c r="N64" i="1"/>
  <c r="H76" i="7"/>
  <c r="P64" i="1"/>
  <c r="O65" i="1"/>
  <c r="P65" i="1"/>
  <c r="N65" i="1"/>
  <c r="H77" i="7"/>
  <c r="O66" i="1"/>
  <c r="M66" i="1"/>
  <c r="P66" i="1"/>
  <c r="M67" i="1"/>
  <c r="O67" i="1"/>
  <c r="N67" i="1"/>
  <c r="H79" i="7"/>
  <c r="P67" i="1"/>
  <c r="O68" i="1"/>
  <c r="P68" i="1"/>
  <c r="M68" i="1"/>
  <c r="O69" i="1"/>
  <c r="M69" i="1"/>
  <c r="P69" i="1"/>
  <c r="N69" i="1"/>
  <c r="H81" i="7"/>
  <c r="N70" i="1"/>
  <c r="H82" i="7"/>
  <c r="O70" i="1"/>
  <c r="M70" i="1"/>
  <c r="P70" i="1"/>
  <c r="O71" i="1"/>
  <c r="N71" i="1"/>
  <c r="H83" i="7"/>
  <c r="P71" i="1"/>
  <c r="M72" i="1"/>
  <c r="O72" i="1"/>
  <c r="N72" i="1"/>
  <c r="H84" i="7"/>
  <c r="P72" i="1"/>
  <c r="O73" i="1"/>
  <c r="P73" i="1"/>
  <c r="N73" i="1"/>
  <c r="H85" i="7"/>
  <c r="O74" i="1"/>
  <c r="M74" i="1"/>
  <c r="P74" i="1"/>
  <c r="N74" i="1"/>
  <c r="H86" i="7"/>
  <c r="O75" i="1"/>
  <c r="P75" i="1"/>
  <c r="N75" i="1"/>
  <c r="H87" i="7"/>
  <c r="O76" i="1"/>
  <c r="M76" i="1"/>
  <c r="P76" i="1"/>
  <c r="O77" i="1"/>
  <c r="N77" i="1"/>
  <c r="H89" i="7"/>
  <c r="P77" i="1"/>
  <c r="O78" i="1"/>
  <c r="N78" i="1"/>
  <c r="H90" i="7"/>
  <c r="P78" i="1"/>
  <c r="O79" i="1"/>
  <c r="N79" i="1"/>
  <c r="H91" i="7"/>
  <c r="P79" i="1"/>
  <c r="O80" i="1"/>
  <c r="N80" i="1"/>
  <c r="H92" i="7"/>
  <c r="P80" i="1"/>
  <c r="M80" i="1"/>
  <c r="O81" i="1"/>
  <c r="M81" i="1"/>
  <c r="P81" i="1"/>
  <c r="N81" i="1"/>
  <c r="H93" i="7"/>
  <c r="O82" i="1"/>
  <c r="M82" i="1"/>
  <c r="P82" i="1"/>
  <c r="O83" i="1"/>
  <c r="N83" i="1"/>
  <c r="H95" i="7"/>
  <c r="P83" i="1"/>
  <c r="O84" i="1"/>
  <c r="N84" i="1"/>
  <c r="H96" i="7"/>
  <c r="P84" i="1"/>
  <c r="M84" i="1"/>
  <c r="O85" i="1"/>
  <c r="M85" i="1"/>
  <c r="P85" i="1"/>
  <c r="N85" i="1"/>
  <c r="H97" i="7"/>
  <c r="O86" i="1"/>
  <c r="M86" i="1"/>
  <c r="P86" i="1"/>
  <c r="O87" i="1"/>
  <c r="N87" i="1"/>
  <c r="H99" i="7"/>
  <c r="P87" i="1"/>
  <c r="O88" i="1"/>
  <c r="N88" i="1"/>
  <c r="H100" i="7"/>
  <c r="P88" i="1"/>
  <c r="M88" i="1"/>
  <c r="O89" i="1"/>
  <c r="M89" i="1"/>
  <c r="P89" i="1"/>
  <c r="N89" i="1"/>
  <c r="H101" i="7"/>
  <c r="O90" i="1"/>
  <c r="M90" i="1"/>
  <c r="P90" i="1"/>
  <c r="O91" i="1"/>
  <c r="N91" i="1"/>
  <c r="H103" i="7"/>
  <c r="P91" i="1"/>
  <c r="O92" i="1"/>
  <c r="N92" i="1"/>
  <c r="H104" i="7"/>
  <c r="P92" i="1"/>
  <c r="M92" i="1"/>
  <c r="O93" i="1"/>
  <c r="M93" i="1"/>
  <c r="P93" i="1"/>
  <c r="N93" i="1"/>
  <c r="H105" i="7"/>
  <c r="O94" i="1"/>
  <c r="M94" i="1"/>
  <c r="P94" i="1"/>
  <c r="O95" i="1"/>
  <c r="N95" i="1"/>
  <c r="H107" i="7"/>
  <c r="P95" i="1"/>
  <c r="O96" i="1"/>
  <c r="N96" i="1"/>
  <c r="H108" i="7"/>
  <c r="P96" i="1"/>
  <c r="M96" i="1"/>
  <c r="O97" i="1"/>
  <c r="M97" i="1"/>
  <c r="P97" i="1"/>
  <c r="N97" i="1"/>
  <c r="H109" i="7"/>
  <c r="O98" i="1"/>
  <c r="M98" i="1"/>
  <c r="P98" i="1"/>
  <c r="O99" i="1"/>
  <c r="N99" i="1"/>
  <c r="H111" i="7"/>
  <c r="P99" i="1"/>
  <c r="O100" i="1"/>
  <c r="N100" i="1"/>
  <c r="H112" i="7"/>
  <c r="P100" i="1"/>
  <c r="M100" i="1"/>
  <c r="O101" i="1"/>
  <c r="M101" i="1"/>
  <c r="P101" i="1"/>
  <c r="N101" i="1"/>
  <c r="H113" i="7"/>
  <c r="O102" i="1"/>
  <c r="M102" i="1"/>
  <c r="P102" i="1"/>
  <c r="O103" i="1"/>
  <c r="N103" i="1"/>
  <c r="H115" i="7"/>
  <c r="P103" i="1"/>
  <c r="O104" i="1"/>
  <c r="N104" i="1"/>
  <c r="H116" i="7"/>
  <c r="P104" i="1"/>
  <c r="M104" i="1"/>
  <c r="O105" i="1"/>
  <c r="M105" i="1"/>
  <c r="P105" i="1"/>
  <c r="N105" i="1"/>
  <c r="H117" i="7"/>
  <c r="O106" i="1"/>
  <c r="M106" i="1"/>
  <c r="P106" i="1"/>
  <c r="O107" i="1"/>
  <c r="N107" i="1"/>
  <c r="H119" i="7"/>
  <c r="P107" i="1"/>
  <c r="O108" i="1"/>
  <c r="N108" i="1"/>
  <c r="H120" i="7"/>
  <c r="P108" i="1"/>
  <c r="M108" i="1"/>
  <c r="O109" i="1"/>
  <c r="M109" i="1"/>
  <c r="P109" i="1"/>
  <c r="N109" i="1"/>
  <c r="H121" i="7"/>
  <c r="O110" i="1"/>
  <c r="M110" i="1"/>
  <c r="P110" i="1"/>
  <c r="O111" i="1"/>
  <c r="N111" i="1"/>
  <c r="H123" i="7"/>
  <c r="P111" i="1"/>
  <c r="H39" i="13"/>
  <c r="M17" i="4"/>
  <c r="M14" i="4"/>
  <c r="M38" i="5"/>
  <c r="M37" i="5"/>
  <c r="M35" i="5"/>
  <c r="N34" i="5"/>
  <c r="J46" i="7"/>
  <c r="M30" i="5"/>
  <c r="H38" i="13"/>
  <c r="M111" i="1"/>
  <c r="N110" i="1"/>
  <c r="H122" i="7"/>
  <c r="M107" i="1"/>
  <c r="N106" i="1"/>
  <c r="H118" i="7"/>
  <c r="M103" i="1"/>
  <c r="N102" i="1"/>
  <c r="H114" i="7"/>
  <c r="M99" i="1"/>
  <c r="N98" i="1"/>
  <c r="H110" i="7"/>
  <c r="M95" i="1"/>
  <c r="N94" i="1"/>
  <c r="H106" i="7"/>
  <c r="M91" i="1"/>
  <c r="N90" i="1"/>
  <c r="H102" i="7"/>
  <c r="M87" i="1"/>
  <c r="N86" i="1"/>
  <c r="H98" i="7"/>
  <c r="M83" i="1"/>
  <c r="N82" i="1"/>
  <c r="H94" i="7"/>
  <c r="M79" i="1"/>
  <c r="M78" i="1"/>
  <c r="M77" i="1"/>
  <c r="M7" i="1"/>
  <c r="M40" i="4"/>
  <c r="I52" i="7"/>
  <c r="N32" i="4"/>
  <c r="I44" i="7"/>
  <c r="M24" i="4"/>
  <c r="I36" i="7"/>
  <c r="M9" i="4"/>
  <c r="I21" i="7"/>
  <c r="N3" i="5"/>
  <c r="J15" i="7"/>
  <c r="N5" i="5"/>
  <c r="J17" i="7"/>
  <c r="N7" i="5"/>
  <c r="J19" i="7"/>
  <c r="N9" i="5"/>
  <c r="J21" i="7"/>
  <c r="N11" i="5"/>
  <c r="J23" i="7"/>
  <c r="N13" i="5"/>
  <c r="J25" i="7"/>
  <c r="N15" i="5"/>
  <c r="J27" i="7"/>
  <c r="N17" i="5"/>
  <c r="J29" i="7"/>
  <c r="N19" i="5"/>
  <c r="J31" i="7"/>
  <c r="N21" i="5"/>
  <c r="J33" i="7"/>
  <c r="N23" i="5"/>
  <c r="J35" i="7"/>
  <c r="N29" i="5"/>
  <c r="J41" i="7"/>
  <c r="N30" i="5"/>
  <c r="J42" i="7"/>
  <c r="N31" i="5"/>
  <c r="J43" i="7"/>
  <c r="N32" i="5"/>
  <c r="J44" i="7"/>
  <c r="N35" i="5"/>
  <c r="J47" i="7"/>
  <c r="N36" i="5"/>
  <c r="J48" i="7"/>
  <c r="N37" i="5"/>
  <c r="J49" i="7"/>
  <c r="N38" i="5"/>
  <c r="J50" i="7"/>
  <c r="N41" i="5"/>
  <c r="J53" i="7"/>
  <c r="N43" i="5"/>
  <c r="J55" i="7"/>
  <c r="N45" i="5"/>
  <c r="J57" i="7"/>
  <c r="N47" i="5"/>
  <c r="J59" i="7"/>
  <c r="N49" i="5"/>
  <c r="J61" i="7"/>
  <c r="N51" i="5"/>
  <c r="J63" i="7"/>
  <c r="K63" i="7"/>
  <c r="L63" i="7"/>
  <c r="N63" i="7"/>
  <c r="N53" i="5"/>
  <c r="J65" i="7"/>
  <c r="N55" i="5"/>
  <c r="J67" i="7"/>
  <c r="K67" i="7"/>
  <c r="L67" i="7"/>
  <c r="N67" i="7"/>
  <c r="N57" i="5"/>
  <c r="J69" i="7"/>
  <c r="N59" i="5"/>
  <c r="J71" i="7"/>
  <c r="K71" i="7"/>
  <c r="L71" i="7"/>
  <c r="N71" i="7"/>
  <c r="N61" i="5"/>
  <c r="J73" i="7"/>
  <c r="N63" i="5"/>
  <c r="J75" i="7"/>
  <c r="K75" i="7"/>
  <c r="L75" i="7"/>
  <c r="N75" i="7"/>
  <c r="N2" i="5"/>
  <c r="J14" i="7"/>
  <c r="N6" i="5"/>
  <c r="J18" i="7"/>
  <c r="N10" i="5"/>
  <c r="J22" i="7"/>
  <c r="N14" i="5"/>
  <c r="J26" i="7"/>
  <c r="N18" i="5"/>
  <c r="J30" i="7"/>
  <c r="N22" i="5"/>
  <c r="J34" i="7"/>
  <c r="N42" i="5"/>
  <c r="J54" i="7"/>
  <c r="N46" i="5"/>
  <c r="J58" i="7"/>
  <c r="N50" i="5"/>
  <c r="J62" i="7"/>
  <c r="N54" i="5"/>
  <c r="J66" i="7"/>
  <c r="K66" i="7"/>
  <c r="L66" i="7"/>
  <c r="N66" i="7"/>
  <c r="N58" i="5"/>
  <c r="J70" i="7"/>
  <c r="N62" i="5"/>
  <c r="J74" i="7"/>
  <c r="K74" i="7"/>
  <c r="L74" i="7"/>
  <c r="N74" i="7"/>
  <c r="N66" i="5"/>
  <c r="J78" i="7"/>
  <c r="N68" i="5"/>
  <c r="J80" i="7"/>
  <c r="N70" i="5"/>
  <c r="J82" i="7"/>
  <c r="K82" i="7"/>
  <c r="L82" i="7"/>
  <c r="N82" i="7"/>
  <c r="N72" i="5"/>
  <c r="J84" i="7"/>
  <c r="N74" i="5"/>
  <c r="J86" i="7"/>
  <c r="K86" i="7"/>
  <c r="L86" i="7"/>
  <c r="N86" i="7"/>
  <c r="N76" i="5"/>
  <c r="J88" i="7"/>
  <c r="N78" i="5"/>
  <c r="J90" i="7"/>
  <c r="K90" i="7"/>
  <c r="L90" i="7"/>
  <c r="N90" i="7"/>
  <c r="N80" i="5"/>
  <c r="J92" i="7"/>
  <c r="N82" i="5"/>
  <c r="J94" i="7"/>
  <c r="N84" i="5"/>
  <c r="J96" i="7"/>
  <c r="N86" i="5"/>
  <c r="J98" i="7"/>
  <c r="N88" i="5"/>
  <c r="J100" i="7"/>
  <c r="N90" i="5"/>
  <c r="J102" i="7"/>
  <c r="N92" i="5"/>
  <c r="J104" i="7"/>
  <c r="N94" i="5"/>
  <c r="J106" i="7"/>
  <c r="N96" i="5"/>
  <c r="J108" i="7"/>
  <c r="N98" i="5"/>
  <c r="J110" i="7"/>
  <c r="N100" i="5"/>
  <c r="J112" i="7"/>
  <c r="N102" i="5"/>
  <c r="J114" i="7"/>
  <c r="N104" i="5"/>
  <c r="J116" i="7"/>
  <c r="N106" i="5"/>
  <c r="J118" i="7"/>
  <c r="N108" i="5"/>
  <c r="J120" i="7"/>
  <c r="N110" i="5"/>
  <c r="J122" i="7"/>
  <c r="N8" i="5"/>
  <c r="J20" i="7"/>
  <c r="N16" i="5"/>
  <c r="J28" i="7"/>
  <c r="N24" i="5"/>
  <c r="J36" i="7"/>
  <c r="N40" i="5"/>
  <c r="J52" i="7"/>
  <c r="N48" i="5"/>
  <c r="J60" i="7"/>
  <c r="N56" i="5"/>
  <c r="J68" i="7"/>
  <c r="N64" i="5"/>
  <c r="J76" i="7"/>
  <c r="N67" i="5"/>
  <c r="J79" i="7"/>
  <c r="K79" i="7"/>
  <c r="L79" i="7"/>
  <c r="N79" i="7"/>
  <c r="N71" i="5"/>
  <c r="J83" i="7"/>
  <c r="K83" i="7"/>
  <c r="L83" i="7"/>
  <c r="N83" i="7"/>
  <c r="N75" i="5"/>
  <c r="J87" i="7"/>
  <c r="K87" i="7"/>
  <c r="L87" i="7"/>
  <c r="N87" i="7"/>
  <c r="N79" i="5"/>
  <c r="J91" i="7"/>
  <c r="K91" i="7"/>
  <c r="L91" i="7"/>
  <c r="N91" i="7"/>
  <c r="N83" i="5"/>
  <c r="J95" i="7"/>
  <c r="K95" i="7"/>
  <c r="L95" i="7"/>
  <c r="N95" i="7"/>
  <c r="N87" i="5"/>
  <c r="J99" i="7"/>
  <c r="K99" i="7"/>
  <c r="L99" i="7"/>
  <c r="N99" i="7"/>
  <c r="N91" i="5"/>
  <c r="J103" i="7"/>
  <c r="K103" i="7"/>
  <c r="L103" i="7"/>
  <c r="N103" i="7"/>
  <c r="N95" i="5"/>
  <c r="J107" i="7"/>
  <c r="K107" i="7"/>
  <c r="L107" i="7"/>
  <c r="N107" i="7"/>
  <c r="N99" i="5"/>
  <c r="J111" i="7"/>
  <c r="K111" i="7"/>
  <c r="L111" i="7"/>
  <c r="N111" i="7"/>
  <c r="N103" i="5"/>
  <c r="J115" i="7"/>
  <c r="K115" i="7"/>
  <c r="L115" i="7"/>
  <c r="N115" i="7"/>
  <c r="N107" i="5"/>
  <c r="J119" i="7"/>
  <c r="K119" i="7"/>
  <c r="L119" i="7"/>
  <c r="N119" i="7"/>
  <c r="N111" i="5"/>
  <c r="J123" i="7"/>
  <c r="K123" i="7"/>
  <c r="L123" i="7"/>
  <c r="N123" i="7"/>
  <c r="N27" i="5"/>
  <c r="J39" i="7"/>
  <c r="N39" i="5"/>
  <c r="J51" i="7"/>
  <c r="M19" i="4"/>
  <c r="N76" i="1"/>
  <c r="H88" i="7"/>
  <c r="M75" i="1"/>
  <c r="M73" i="1"/>
  <c r="M71" i="1"/>
  <c r="N68" i="1"/>
  <c r="H80" i="7"/>
  <c r="N66" i="1"/>
  <c r="H78" i="7"/>
  <c r="K78" i="7"/>
  <c r="M65" i="1"/>
  <c r="M63" i="1"/>
  <c r="N60" i="1"/>
  <c r="H72" i="7"/>
  <c r="N58" i="1"/>
  <c r="H70" i="7"/>
  <c r="K70" i="7"/>
  <c r="M57" i="1"/>
  <c r="M55" i="1"/>
  <c r="N52" i="1"/>
  <c r="H64" i="7"/>
  <c r="N50" i="1"/>
  <c r="H62" i="7"/>
  <c r="M49" i="1"/>
  <c r="M47" i="1"/>
  <c r="N44" i="1"/>
  <c r="H56" i="7"/>
  <c r="N42" i="1"/>
  <c r="H54" i="7"/>
  <c r="M41" i="1"/>
  <c r="N39" i="1"/>
  <c r="H51" i="7"/>
  <c r="H50" i="7"/>
  <c r="N35" i="1"/>
  <c r="H47" i="7"/>
  <c r="N34" i="1"/>
  <c r="H46" i="7"/>
  <c r="N31" i="1"/>
  <c r="H43" i="7"/>
  <c r="H42" i="7"/>
  <c r="N27" i="1"/>
  <c r="H39" i="7"/>
  <c r="N26" i="1"/>
  <c r="H38" i="7"/>
  <c r="N20" i="1"/>
  <c r="H32" i="7"/>
  <c r="N16" i="1"/>
  <c r="H28" i="7"/>
  <c r="N12" i="1"/>
  <c r="H24" i="7"/>
  <c r="N10" i="1"/>
  <c r="H22" i="7"/>
  <c r="N6" i="1"/>
  <c r="H18" i="7"/>
  <c r="D9" i="7"/>
  <c r="N109" i="4"/>
  <c r="I121" i="7"/>
  <c r="K121" i="7"/>
  <c r="L121" i="7"/>
  <c r="N121" i="7"/>
  <c r="N108" i="4"/>
  <c r="I120" i="7"/>
  <c r="K120" i="7"/>
  <c r="L120" i="7"/>
  <c r="N120" i="7"/>
  <c r="N105" i="4"/>
  <c r="I117" i="7"/>
  <c r="K117" i="7"/>
  <c r="L117" i="7"/>
  <c r="N117" i="7"/>
  <c r="N104" i="4"/>
  <c r="I116" i="7"/>
  <c r="K116" i="7"/>
  <c r="L116" i="7"/>
  <c r="N116" i="7"/>
  <c r="N101" i="4"/>
  <c r="I113" i="7"/>
  <c r="K113" i="7"/>
  <c r="L113" i="7"/>
  <c r="N113" i="7"/>
  <c r="N100" i="4"/>
  <c r="I112" i="7"/>
  <c r="K112" i="7"/>
  <c r="L112" i="7"/>
  <c r="N112" i="7"/>
  <c r="N97" i="4"/>
  <c r="I109" i="7"/>
  <c r="K109" i="7"/>
  <c r="L109" i="7"/>
  <c r="N109" i="7"/>
  <c r="N96" i="4"/>
  <c r="I108" i="7"/>
  <c r="K108" i="7"/>
  <c r="L108" i="7"/>
  <c r="N108" i="7"/>
  <c r="N93" i="4"/>
  <c r="I105" i="7"/>
  <c r="K105" i="7"/>
  <c r="L105" i="7"/>
  <c r="N105" i="7"/>
  <c r="N92" i="4"/>
  <c r="I104" i="7"/>
  <c r="K104" i="7"/>
  <c r="L104" i="7"/>
  <c r="N104" i="7"/>
  <c r="N89" i="4"/>
  <c r="I101" i="7"/>
  <c r="K101" i="7"/>
  <c r="L101" i="7"/>
  <c r="N101" i="7"/>
  <c r="N88" i="4"/>
  <c r="I100" i="7"/>
  <c r="K100" i="7"/>
  <c r="L100" i="7"/>
  <c r="N100" i="7"/>
  <c r="N85" i="4"/>
  <c r="I97" i="7"/>
  <c r="K97" i="7"/>
  <c r="L97" i="7"/>
  <c r="N97" i="7"/>
  <c r="N84" i="4"/>
  <c r="I96" i="7"/>
  <c r="K96" i="7"/>
  <c r="L96" i="7"/>
  <c r="N96" i="7"/>
  <c r="N81" i="4"/>
  <c r="I93" i="7"/>
  <c r="K93" i="7"/>
  <c r="L93" i="7"/>
  <c r="N93" i="7"/>
  <c r="N80" i="4"/>
  <c r="I92" i="7"/>
  <c r="K92" i="7"/>
  <c r="L92" i="7"/>
  <c r="N92" i="7"/>
  <c r="N77" i="4"/>
  <c r="I89" i="7"/>
  <c r="K89" i="7"/>
  <c r="L89" i="7"/>
  <c r="N89" i="7"/>
  <c r="N76" i="4"/>
  <c r="I88" i="7"/>
  <c r="N73" i="4"/>
  <c r="I85" i="7"/>
  <c r="K85" i="7"/>
  <c r="L85" i="7"/>
  <c r="N85" i="7"/>
  <c r="N72" i="4"/>
  <c r="I84" i="7"/>
  <c r="K84" i="7"/>
  <c r="L84" i="7"/>
  <c r="N84" i="7"/>
  <c r="N69" i="4"/>
  <c r="I81" i="7"/>
  <c r="K81" i="7"/>
  <c r="L81" i="7"/>
  <c r="N81" i="7"/>
  <c r="N68" i="4"/>
  <c r="I80" i="7"/>
  <c r="N65" i="4"/>
  <c r="I77" i="7"/>
  <c r="K77" i="7"/>
  <c r="L77" i="7"/>
  <c r="N77" i="7"/>
  <c r="N64" i="4"/>
  <c r="I76" i="7"/>
  <c r="K76" i="7"/>
  <c r="L76" i="7"/>
  <c r="N76" i="7"/>
  <c r="N61" i="4"/>
  <c r="I73" i="7"/>
  <c r="K73" i="7"/>
  <c r="L73" i="7"/>
  <c r="N73" i="7"/>
  <c r="N60" i="4"/>
  <c r="I72" i="7"/>
  <c r="N57" i="4"/>
  <c r="I69" i="7"/>
  <c r="K69" i="7"/>
  <c r="L69" i="7"/>
  <c r="N69" i="7"/>
  <c r="N56" i="4"/>
  <c r="I68" i="7"/>
  <c r="K68" i="7"/>
  <c r="L68" i="7"/>
  <c r="N68" i="7"/>
  <c r="N53" i="4"/>
  <c r="I65" i="7"/>
  <c r="K65" i="7"/>
  <c r="L65" i="7"/>
  <c r="N65" i="7"/>
  <c r="N52" i="4"/>
  <c r="I64" i="7"/>
  <c r="N45" i="4"/>
  <c r="I57" i="7"/>
  <c r="K57" i="7"/>
  <c r="L57" i="7"/>
  <c r="N57" i="7"/>
  <c r="M36" i="4"/>
  <c r="N36" i="4"/>
  <c r="I48" i="7"/>
  <c r="M28" i="4"/>
  <c r="N5" i="4"/>
  <c r="I17" i="7"/>
  <c r="N105" i="5"/>
  <c r="J117" i="7"/>
  <c r="N97" i="5"/>
  <c r="J109" i="7"/>
  <c r="N89" i="5"/>
  <c r="J101" i="7"/>
  <c r="N81" i="5"/>
  <c r="J93" i="7"/>
  <c r="N73" i="5"/>
  <c r="J85" i="7"/>
  <c r="N65" i="5"/>
  <c r="J77" i="7"/>
  <c r="N60" i="5"/>
  <c r="J72" i="7"/>
  <c r="N52" i="5"/>
  <c r="J64" i="7"/>
  <c r="N44" i="5"/>
  <c r="J56" i="7"/>
  <c r="M42" i="4"/>
  <c r="N39" i="4"/>
  <c r="I51" i="7"/>
  <c r="K51" i="7"/>
  <c r="L51" i="7"/>
  <c r="N51" i="7"/>
  <c r="N27" i="4"/>
  <c r="I39" i="7"/>
  <c r="N23" i="4"/>
  <c r="I35" i="7"/>
  <c r="N12" i="4"/>
  <c r="I24" i="7"/>
  <c r="N4" i="4"/>
  <c r="I16" i="7"/>
  <c r="M64" i="5"/>
  <c r="M33" i="5"/>
  <c r="L54" i="7"/>
  <c r="N54" i="7"/>
  <c r="L70" i="7"/>
  <c r="N70" i="7"/>
  <c r="L78" i="7"/>
  <c r="N78" i="7"/>
  <c r="K52" i="7"/>
  <c r="L52" i="7"/>
  <c r="N52" i="7"/>
  <c r="K94" i="7"/>
  <c r="L94" i="7"/>
  <c r="N94" i="7"/>
  <c r="K98" i="7"/>
  <c r="L98" i="7"/>
  <c r="N98" i="7"/>
  <c r="K102" i="7"/>
  <c r="L102" i="7"/>
  <c r="N102" i="7"/>
  <c r="K106" i="7"/>
  <c r="L106" i="7"/>
  <c r="N106" i="7"/>
  <c r="K110" i="7"/>
  <c r="L110" i="7"/>
  <c r="N110" i="7"/>
  <c r="K114" i="7"/>
  <c r="L114" i="7"/>
  <c r="N114" i="7"/>
  <c r="K118" i="7"/>
  <c r="L118" i="7"/>
  <c r="N118" i="7"/>
  <c r="K122" i="7"/>
  <c r="L122" i="7"/>
  <c r="N122" i="7"/>
  <c r="K64" i="7"/>
  <c r="L64" i="7"/>
  <c r="N64" i="7"/>
  <c r="K72" i="7"/>
  <c r="L72" i="7"/>
  <c r="N72" i="7"/>
  <c r="K80" i="7"/>
  <c r="L80" i="7"/>
  <c r="N80" i="7"/>
  <c r="K88" i="7"/>
  <c r="L88" i="7"/>
  <c r="N88" i="7"/>
  <c r="K19" i="7"/>
  <c r="L19" i="7"/>
  <c r="N19" i="7"/>
  <c r="M25" i="5"/>
  <c r="K24" i="7"/>
  <c r="L24" i="7"/>
  <c r="N24" i="7"/>
  <c r="K39" i="7"/>
  <c r="L39" i="7"/>
  <c r="N39" i="7"/>
  <c r="K42" i="7"/>
  <c r="L42" i="7"/>
  <c r="N42" i="7"/>
  <c r="N26" i="5"/>
  <c r="J38" i="7"/>
  <c r="N28" i="5"/>
  <c r="J40" i="7"/>
  <c r="K36" i="7"/>
  <c r="L36" i="7"/>
  <c r="N36" i="7"/>
  <c r="K43" i="7"/>
  <c r="L43" i="7"/>
  <c r="N43" i="7"/>
  <c r="K34" i="7"/>
  <c r="L34" i="7"/>
  <c r="N34" i="7"/>
  <c r="H10" i="13"/>
  <c r="K23" i="7"/>
  <c r="L23" i="7"/>
  <c r="N23" i="7"/>
  <c r="H12" i="13"/>
  <c r="K17" i="7"/>
  <c r="L17" i="7"/>
  <c r="N17" i="7"/>
  <c r="I21" i="12"/>
  <c r="M48" i="4"/>
  <c r="N48" i="4"/>
  <c r="I60" i="7"/>
  <c r="K60" i="7"/>
  <c r="L60" i="7"/>
  <c r="N60" i="7"/>
  <c r="M41" i="4"/>
  <c r="N41" i="4"/>
  <c r="I53" i="7"/>
  <c r="K53" i="7"/>
  <c r="L53" i="7"/>
  <c r="N53" i="7"/>
  <c r="M25" i="4"/>
  <c r="N25" i="4"/>
  <c r="I37" i="7"/>
  <c r="K37" i="7"/>
  <c r="L37" i="7"/>
  <c r="N37" i="7"/>
  <c r="I25" i="12"/>
  <c r="N18" i="4"/>
  <c r="I30" i="7"/>
  <c r="M18" i="4"/>
  <c r="N16" i="4"/>
  <c r="I28" i="7"/>
  <c r="K28" i="7"/>
  <c r="L28" i="7"/>
  <c r="N28" i="7"/>
  <c r="M16" i="4"/>
  <c r="N8" i="4"/>
  <c r="I20" i="7"/>
  <c r="K20" i="7"/>
  <c r="L20" i="7"/>
  <c r="N20" i="7"/>
  <c r="N35" i="4"/>
  <c r="I47" i="7"/>
  <c r="K47" i="7"/>
  <c r="L47" i="7"/>
  <c r="N47" i="7"/>
  <c r="H5" i="13"/>
  <c r="N44" i="4"/>
  <c r="I56" i="7"/>
  <c r="K56" i="7"/>
  <c r="L56" i="7"/>
  <c r="N56" i="7"/>
  <c r="M50" i="4"/>
  <c r="N50" i="4"/>
  <c r="I62" i="7"/>
  <c r="K62" i="7"/>
  <c r="L62" i="7"/>
  <c r="N62" i="7"/>
  <c r="M49" i="4"/>
  <c r="M47" i="4"/>
  <c r="M46" i="4"/>
  <c r="N46" i="4"/>
  <c r="I58" i="7"/>
  <c r="K58" i="7"/>
  <c r="L58" i="7"/>
  <c r="N58" i="7"/>
  <c r="M45" i="4"/>
  <c r="M43" i="4"/>
  <c r="N37" i="4"/>
  <c r="I49" i="7"/>
  <c r="M34" i="4"/>
  <c r="M33" i="4"/>
  <c r="N33" i="4"/>
  <c r="I45" i="7"/>
  <c r="K45" i="7"/>
  <c r="L45" i="7"/>
  <c r="N45" i="7"/>
  <c r="N26" i="4"/>
  <c r="I38" i="7"/>
  <c r="K38" i="7"/>
  <c r="L38" i="7"/>
  <c r="N38" i="7"/>
  <c r="N21" i="4"/>
  <c r="I33" i="7"/>
  <c r="N15" i="4"/>
  <c r="I27" i="7"/>
  <c r="M15" i="4"/>
  <c r="N13" i="4"/>
  <c r="I25" i="7"/>
  <c r="N10" i="4"/>
  <c r="I22" i="7"/>
  <c r="K22" i="7"/>
  <c r="L22" i="7"/>
  <c r="N22" i="7"/>
  <c r="M7" i="4"/>
  <c r="M6" i="4"/>
  <c r="N6" i="4"/>
  <c r="I18" i="7"/>
  <c r="K18" i="7"/>
  <c r="L18" i="7"/>
  <c r="N18" i="7"/>
  <c r="H7" i="13"/>
  <c r="K32" i="7"/>
  <c r="L32" i="7"/>
  <c r="N32" i="7"/>
  <c r="K46" i="7"/>
  <c r="L46" i="7"/>
  <c r="N46" i="7"/>
  <c r="K50" i="7"/>
  <c r="L50" i="7"/>
  <c r="N50" i="7"/>
  <c r="K49" i="7"/>
  <c r="L49" i="7"/>
  <c r="N49" i="7"/>
  <c r="K48" i="7"/>
  <c r="L48" i="7"/>
  <c r="N48" i="7"/>
  <c r="K44" i="7"/>
  <c r="L44" i="7"/>
  <c r="N44" i="7"/>
  <c r="I6" i="12"/>
  <c r="K41" i="7"/>
  <c r="L41" i="7"/>
  <c r="N41" i="7"/>
  <c r="K40" i="7"/>
  <c r="L40" i="7"/>
  <c r="N40" i="7"/>
  <c r="K14" i="7"/>
  <c r="L14" i="7"/>
  <c r="N14" i="7"/>
  <c r="I11" i="12"/>
  <c r="I15" i="12"/>
  <c r="H6" i="13"/>
  <c r="H14" i="13"/>
  <c r="I20" i="12"/>
  <c r="J20" i="12"/>
  <c r="J21" i="12"/>
  <c r="J22" i="12"/>
  <c r="J23" i="12"/>
  <c r="J24" i="12"/>
  <c r="M21" i="1"/>
  <c r="N21" i="1"/>
  <c r="H33" i="7"/>
  <c r="K33" i="7"/>
  <c r="L33" i="7"/>
  <c r="N33" i="7"/>
  <c r="M18" i="1"/>
  <c r="N18" i="1"/>
  <c r="H30" i="7"/>
  <c r="M17" i="1"/>
  <c r="N17" i="1"/>
  <c r="H29" i="7"/>
  <c r="K29" i="7"/>
  <c r="L29" i="7"/>
  <c r="N29" i="7"/>
  <c r="M14" i="1"/>
  <c r="N14" i="1"/>
  <c r="H26" i="7"/>
  <c r="K26" i="7"/>
  <c r="L26" i="7"/>
  <c r="N26" i="7"/>
  <c r="M13" i="1"/>
  <c r="N13" i="1"/>
  <c r="H25" i="7"/>
  <c r="N3" i="1"/>
  <c r="H15" i="7"/>
  <c r="K15" i="7"/>
  <c r="L15" i="7"/>
  <c r="N15" i="7"/>
  <c r="M3" i="1"/>
  <c r="M5" i="1"/>
  <c r="N23" i="1"/>
  <c r="H35" i="7"/>
  <c r="K35" i="7"/>
  <c r="L35" i="7"/>
  <c r="N35" i="7"/>
  <c r="M23" i="1"/>
  <c r="N19" i="1"/>
  <c r="H31" i="7"/>
  <c r="K31" i="7"/>
  <c r="L31" i="7"/>
  <c r="N31" i="7"/>
  <c r="H15" i="13"/>
  <c r="N15" i="1"/>
  <c r="H27" i="7"/>
  <c r="K27" i="7"/>
  <c r="L27" i="7"/>
  <c r="N27" i="7"/>
  <c r="N9" i="1"/>
  <c r="H21" i="7"/>
  <c r="K21" i="7"/>
  <c r="L21" i="7"/>
  <c r="N21" i="7"/>
  <c r="M9" i="1"/>
  <c r="N4" i="1"/>
  <c r="H16" i="7"/>
  <c r="K16" i="7"/>
  <c r="L16" i="7"/>
  <c r="N16" i="7"/>
  <c r="H17" i="13"/>
  <c r="I10" i="12"/>
  <c r="J10" i="12"/>
  <c r="J11" i="12"/>
  <c r="J12" i="12"/>
  <c r="J13" i="12"/>
  <c r="J14" i="12"/>
  <c r="H8" i="13"/>
  <c r="H13" i="13"/>
  <c r="I30" i="12"/>
  <c r="K25" i="7"/>
  <c r="L25" i="7"/>
  <c r="N25" i="7"/>
  <c r="K30" i="7"/>
  <c r="L30" i="7"/>
  <c r="N30" i="7"/>
  <c r="H19" i="13"/>
  <c r="H9" i="13"/>
  <c r="I16" i="12"/>
  <c r="J15" i="12"/>
  <c r="J16" i="12"/>
  <c r="J17" i="12"/>
  <c r="J18" i="12"/>
  <c r="J19" i="12"/>
  <c r="H11" i="13"/>
  <c r="I5" i="12"/>
  <c r="J5" i="12"/>
  <c r="J6" i="12"/>
  <c r="J7" i="12"/>
  <c r="J8" i="12"/>
  <c r="J9" i="12"/>
  <c r="H16" i="13"/>
  <c r="I26" i="12"/>
  <c r="J25" i="12"/>
  <c r="J26" i="12"/>
  <c r="J27" i="12"/>
  <c r="J28" i="12"/>
  <c r="J29" i="12"/>
  <c r="H18" i="13"/>
  <c r="I31" i="12"/>
  <c r="J30" i="12"/>
  <c r="J31" i="12"/>
  <c r="J32" i="12"/>
  <c r="J33" i="12"/>
  <c r="J34" i="12"/>
</calcChain>
</file>

<file path=xl/sharedStrings.xml><?xml version="1.0" encoding="utf-8"?>
<sst xmlns="http://schemas.openxmlformats.org/spreadsheetml/2006/main" count="578" uniqueCount="122">
  <si>
    <t>Fig 1</t>
  </si>
  <si>
    <t>Fig 2</t>
  </si>
  <si>
    <t>Fig 3</t>
  </si>
  <si>
    <t>subtotal</t>
  </si>
  <si>
    <t>pens</t>
  </si>
  <si>
    <t>result</t>
  </si>
  <si>
    <t>fig 1</t>
  </si>
  <si>
    <t>fig 2</t>
  </si>
  <si>
    <t>fig 3</t>
  </si>
  <si>
    <t>score</t>
  </si>
  <si>
    <t>lo</t>
  </si>
  <si>
    <t>hi</t>
  </si>
  <si>
    <t>j1</t>
  </si>
  <si>
    <t>j2</t>
  </si>
  <si>
    <t>j3</t>
  </si>
  <si>
    <t>j4</t>
  </si>
  <si>
    <t>j5</t>
  </si>
  <si>
    <t>AR</t>
  </si>
  <si>
    <t>yob</t>
  </si>
  <si>
    <t>trial</t>
  </si>
  <si>
    <t>fig1</t>
  </si>
  <si>
    <t>fig2</t>
  </si>
  <si>
    <t>fig3</t>
  </si>
  <si>
    <t>j6</t>
  </si>
  <si>
    <t>Rank</t>
  </si>
  <si>
    <t>pt</t>
  </si>
  <si>
    <t>Referee</t>
  </si>
  <si>
    <t>Club</t>
  </si>
  <si>
    <t>Solo</t>
  </si>
  <si>
    <t>FIGURES</t>
  </si>
  <si>
    <t>YoB</t>
  </si>
  <si>
    <t>Name</t>
  </si>
  <si>
    <t>Region</t>
  </si>
  <si>
    <t>Figure Score</t>
  </si>
  <si>
    <t>Warwickshire and Staffordshire
Invitational Synchronised Swimming Championships 2016
Halesowen Leisure Centre,  2nd July 2016</t>
  </si>
  <si>
    <t>Wal</t>
  </si>
  <si>
    <t>I</t>
  </si>
  <si>
    <t>Rug</t>
  </si>
  <si>
    <t>W/I</t>
  </si>
  <si>
    <t>Aquav</t>
  </si>
  <si>
    <t>COP</t>
  </si>
  <si>
    <t>COB</t>
  </si>
  <si>
    <t>ASA Reg</t>
  </si>
  <si>
    <t>Olivia Hall</t>
  </si>
  <si>
    <t>ABBEY HUETT</t>
  </si>
  <si>
    <t>Anna Crocombe</t>
  </si>
  <si>
    <t>AMELIA QUINN</t>
  </si>
  <si>
    <t>Sydney Jackson</t>
  </si>
  <si>
    <t>Pyper Watkins</t>
  </si>
  <si>
    <t>solo</t>
  </si>
  <si>
    <t>Sarah Pullan</t>
  </si>
  <si>
    <t>Debbie Harris</t>
  </si>
  <si>
    <t>Lucy Rouse</t>
  </si>
  <si>
    <t>Linda Peake</t>
  </si>
  <si>
    <t>Steve Fuller</t>
  </si>
  <si>
    <t>Helen Stokes</t>
  </si>
  <si>
    <t>Hannah Secher</t>
  </si>
  <si>
    <t>Mandy Fuller</t>
  </si>
  <si>
    <t>Lisa Saturley</t>
  </si>
  <si>
    <t>Lenka Tanner</t>
  </si>
  <si>
    <t>Wayne Surtees</t>
  </si>
  <si>
    <t>Ali Pratt</t>
  </si>
  <si>
    <t>Solo Draw</t>
  </si>
  <si>
    <t>Code</t>
  </si>
  <si>
    <t>Figure Average</t>
  </si>
  <si>
    <t>Figure Rank</t>
  </si>
  <si>
    <t>Entry</t>
  </si>
  <si>
    <t>Duet Draw</t>
  </si>
  <si>
    <t>Top 5.   But need to have 3 from W so can be up to eight if not in top 6</t>
  </si>
  <si>
    <t>15-18 / Championship</t>
  </si>
  <si>
    <t>Barracuda Airborne Split</t>
  </si>
  <si>
    <t>Porpoise Twist Spin</t>
  </si>
  <si>
    <t>Jupiter</t>
  </si>
  <si>
    <t>HOLLY TONKS</t>
  </si>
  <si>
    <t>Fiona Williams</t>
  </si>
  <si>
    <t>Claire Harris</t>
  </si>
  <si>
    <t>Zoe Pain</t>
  </si>
  <si>
    <t>SHANNON McGINTY</t>
  </si>
  <si>
    <t>Ysabel Robb</t>
  </si>
  <si>
    <t>Sophia Khairul</t>
  </si>
  <si>
    <t>Phoebe Bradley Smith</t>
  </si>
  <si>
    <t>Maria Makris</t>
  </si>
  <si>
    <t>Madison Griffith</t>
  </si>
  <si>
    <t>MATILDA HADCOCK</t>
  </si>
  <si>
    <t>Alexandra Weir</t>
  </si>
  <si>
    <t>Lily Bradley Smith</t>
  </si>
  <si>
    <t>Charlotte Burford</t>
  </si>
  <si>
    <t>Francesca Sole</t>
  </si>
  <si>
    <t>EMILY DURKIN</t>
  </si>
  <si>
    <t>Agne Simanauskaite</t>
  </si>
  <si>
    <t>Melanie Whitburn</t>
  </si>
  <si>
    <t>Isabelle Lynock</t>
  </si>
  <si>
    <t>ELLIE FROST</t>
  </si>
  <si>
    <t>EMILY FIRTH</t>
  </si>
  <si>
    <t>BECKY WILKINSON</t>
  </si>
  <si>
    <t>RHEA HOWARD</t>
  </si>
  <si>
    <t>EMILIA WALKER</t>
  </si>
  <si>
    <t>Savannah Gracey</t>
  </si>
  <si>
    <t>RHIA PERKS</t>
  </si>
  <si>
    <t>Yvette Baker</t>
  </si>
  <si>
    <t>MEREDITH WHITING</t>
  </si>
  <si>
    <t>Jodie Norton</t>
  </si>
  <si>
    <t>Chloe McLelland</t>
  </si>
  <si>
    <t>INNEZ MERRETT</t>
  </si>
  <si>
    <t>ELEANOR GARRARD</t>
  </si>
  <si>
    <t>GRACE HUETT</t>
  </si>
  <si>
    <t>rug</t>
  </si>
  <si>
    <t>W/I/C</t>
  </si>
  <si>
    <t>I/C</t>
  </si>
  <si>
    <t>Rmr</t>
  </si>
  <si>
    <t>gssc</t>
  </si>
  <si>
    <t>Chlt</t>
  </si>
  <si>
    <t>Theresa Heap</t>
  </si>
  <si>
    <t>Anne Harterrre</t>
  </si>
  <si>
    <t>Graham Old</t>
  </si>
  <si>
    <t>Ray Khan</t>
  </si>
  <si>
    <t>Top 6.   But nned to have 3 from W so can be up to nine if not in top 6,  15 Entries</t>
  </si>
  <si>
    <t xml:space="preserve">To Check how many Qualify!!! </t>
  </si>
  <si>
    <t xml:space="preserve">Sydney Jackson </t>
  </si>
  <si>
    <t>Also in 13-15!</t>
  </si>
  <si>
    <t>15-18/CHAMPS Solo Start List</t>
  </si>
  <si>
    <t>15-18 /  CHAMP Duet Start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</si>
</sst>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-* #,##0.000_-;\-* #,##0.000_-;_-* &quot;-&quot;???_-;_-@_-"/>
    <numFmt numFmtId="166" formatCode="_-* #,##0.0_-;\-* #,##0.0_-;_-* &quot;-&quot;?_-;_-@_-"/>
    <numFmt numFmtId="167" formatCode="_-* #,##0.0000_-;\-* #,##0.0000_-;_-* &quot;-&quot;????_-;_-@_-"/>
    <numFmt numFmtId="168" formatCode="0.0000"/>
    <numFmt numFmtId="169" formatCode="[$-809]General"/>
    <numFmt numFmtId="172" formatCode="yyyy"/>
  </numFmts>
  <fonts count="33" x14ac:knownFonts="1">
    <font>
      <sz val="10"/>
      <name val="Arial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22"/>
      <name val="Calibri"/>
      <family val="2"/>
      <scheme val="minor"/>
    </font>
    <font>
      <b/>
      <sz val="22"/>
      <name val="Calibri"/>
      <family val="2"/>
      <scheme val="minor"/>
    </font>
    <font>
      <sz val="12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0" tint="-0.14999847407452621"/>
      <name val="Arial"/>
      <family val="2"/>
    </font>
    <font>
      <b/>
      <sz val="18"/>
      <color rgb="FFFF0000"/>
      <name val="Calibri"/>
      <family val="2"/>
      <scheme val="minor"/>
    </font>
    <font>
      <sz val="16"/>
      <color rgb="FFFF0000"/>
      <name val="Arial"/>
      <family val="2"/>
    </font>
    <font>
      <sz val="20"/>
      <color rgb="FFFF0000"/>
      <name val="Arial"/>
      <family val="2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9" fontId="13" fillId="0" borderId="0" applyBorder="0" applyProtection="0"/>
    <xf numFmtId="0" fontId="12" fillId="0" borderId="0"/>
    <xf numFmtId="0" fontId="12" fillId="0" borderId="0"/>
  </cellStyleXfs>
  <cellXfs count="136">
    <xf numFmtId="0" fontId="0" fillId="0" borderId="0" xfId="0"/>
    <xf numFmtId="165" fontId="1" fillId="0" borderId="0" xfId="0" applyNumberFormat="1" applyFont="1" applyProtection="1"/>
    <xf numFmtId="166" fontId="1" fillId="0" borderId="0" xfId="0" applyNumberFormat="1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 vertical="center"/>
    </xf>
    <xf numFmtId="16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Protection="1"/>
    <xf numFmtId="166" fontId="4" fillId="2" borderId="0" xfId="0" applyNumberFormat="1" applyFont="1" applyFill="1" applyProtection="1">
      <protection locked="0"/>
    </xf>
    <xf numFmtId="166" fontId="4" fillId="0" borderId="0" xfId="0" applyNumberFormat="1" applyFont="1" applyAlignment="1" applyProtection="1">
      <alignment horizontal="right"/>
    </xf>
    <xf numFmtId="166" fontId="4" fillId="0" borderId="0" xfId="0" applyNumberFormat="1" applyFont="1" applyProtection="1"/>
    <xf numFmtId="165" fontId="4" fillId="2" borderId="0" xfId="0" applyNumberFormat="1" applyFont="1" applyFill="1" applyProtection="1">
      <protection locked="0"/>
    </xf>
    <xf numFmtId="164" fontId="4" fillId="0" borderId="0" xfId="0" applyNumberFormat="1" applyFont="1" applyProtection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right"/>
    </xf>
    <xf numFmtId="0" fontId="6" fillId="0" borderId="0" xfId="0" applyFont="1"/>
    <xf numFmtId="165" fontId="6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7" fontId="4" fillId="0" borderId="0" xfId="0" applyNumberFormat="1" applyFont="1" applyProtection="1"/>
    <xf numFmtId="0" fontId="14" fillId="0" borderId="0" xfId="0" applyFont="1"/>
    <xf numFmtId="0" fontId="14" fillId="0" borderId="0" xfId="0" applyFont="1" applyAlignment="1">
      <alignment horizontal="center"/>
    </xf>
    <xf numFmtId="167" fontId="14" fillId="0" borderId="0" xfId="0" applyNumberFormat="1" applyFont="1" applyProtection="1"/>
    <xf numFmtId="167" fontId="14" fillId="0" borderId="0" xfId="0" applyNumberFormat="1" applyFont="1" applyAlignment="1" applyProtection="1">
      <alignment horizontal="right"/>
    </xf>
    <xf numFmtId="165" fontId="14" fillId="0" borderId="0" xfId="0" applyNumberFormat="1" applyFont="1" applyProtection="1"/>
    <xf numFmtId="167" fontId="14" fillId="0" borderId="0" xfId="0" applyNumberFormat="1" applyFont="1" applyBorder="1" applyProtection="1"/>
    <xf numFmtId="167" fontId="14" fillId="0" borderId="0" xfId="0" applyNumberFormat="1" applyFont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15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/>
    <xf numFmtId="0" fontId="14" fillId="0" borderId="2" xfId="0" applyFont="1" applyFill="1" applyBorder="1" applyAlignment="1" applyProtection="1"/>
    <xf numFmtId="0" fontId="15" fillId="0" borderId="0" xfId="0" applyFont="1" applyFill="1" applyBorder="1" applyProtection="1"/>
    <xf numFmtId="0" fontId="15" fillId="0" borderId="0" xfId="0" applyFont="1" applyFill="1" applyAlignment="1" applyProtection="1">
      <alignment horizontal="left"/>
    </xf>
    <xf numFmtId="164" fontId="15" fillId="0" borderId="0" xfId="0" applyNumberFormat="1" applyFont="1" applyFill="1" applyAlignment="1" applyProtection="1">
      <alignment horizontal="center"/>
    </xf>
    <xf numFmtId="0" fontId="14" fillId="0" borderId="3" xfId="0" applyFont="1" applyFill="1" applyBorder="1" applyAlignment="1" applyProtection="1"/>
    <xf numFmtId="0" fontId="14" fillId="0" borderId="4" xfId="0" applyFont="1" applyFill="1" applyBorder="1" applyAlignment="1" applyProtection="1"/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Border="1" applyAlignment="1" applyProtection="1">
      <alignment horizontal="center" vertical="center"/>
    </xf>
    <xf numFmtId="166" fontId="1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Fill="1" applyBorder="1" applyProtection="1"/>
    <xf numFmtId="172" fontId="4" fillId="0" borderId="0" xfId="0" applyNumberFormat="1" applyFont="1"/>
    <xf numFmtId="0" fontId="8" fillId="0" borderId="0" xfId="0" applyFont="1" applyAlignment="1">
      <alignment vertical="center"/>
    </xf>
    <xf numFmtId="0" fontId="18" fillId="0" borderId="0" xfId="0" applyFont="1" applyFill="1" applyBorder="1"/>
    <xf numFmtId="16" fontId="18" fillId="0" borderId="0" xfId="0" applyNumberFormat="1" applyFont="1" applyFill="1" applyBorder="1" applyAlignment="1">
      <alignment horizontal="right"/>
    </xf>
    <xf numFmtId="172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167" fontId="19" fillId="0" borderId="0" xfId="0" applyNumberFormat="1" applyFont="1" applyProtection="1"/>
    <xf numFmtId="167" fontId="19" fillId="0" borderId="0" xfId="0" applyNumberFormat="1" applyFont="1" applyAlignment="1" applyProtection="1">
      <alignment horizontal="right"/>
    </xf>
    <xf numFmtId="0" fontId="19" fillId="0" borderId="0" xfId="0" applyFont="1" applyProtection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15" fillId="0" borderId="6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7" fillId="0" borderId="8" xfId="0" applyFont="1" applyBorder="1" applyAlignment="1"/>
    <xf numFmtId="0" fontId="0" fillId="0" borderId="0" xfId="0" applyBorder="1"/>
    <xf numFmtId="0" fontId="14" fillId="0" borderId="5" xfId="0" applyFont="1" applyFill="1" applyBorder="1" applyAlignment="1" applyProtection="1"/>
    <xf numFmtId="0" fontId="15" fillId="0" borderId="9" xfId="0" applyFont="1" applyBorder="1" applyAlignment="1">
      <alignment horizontal="center"/>
    </xf>
    <xf numFmtId="0" fontId="21" fillId="0" borderId="1" xfId="0" applyFont="1" applyBorder="1"/>
    <xf numFmtId="0" fontId="21" fillId="0" borderId="2" xfId="0" applyFont="1" applyFill="1" applyBorder="1"/>
    <xf numFmtId="0" fontId="21" fillId="0" borderId="0" xfId="0" applyFont="1" applyFill="1" applyBorder="1" applyAlignment="1" applyProtection="1"/>
    <xf numFmtId="0" fontId="14" fillId="0" borderId="8" xfId="0" applyFont="1" applyFill="1" applyBorder="1" applyAlignment="1" applyProtection="1"/>
    <xf numFmtId="0" fontId="20" fillId="0" borderId="0" xfId="0" applyFont="1" applyFill="1" applyBorder="1" applyAlignment="1">
      <alignment horizontal="left" vertical="center"/>
    </xf>
    <xf numFmtId="172" fontId="20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/>
    <xf numFmtId="0" fontId="14" fillId="0" borderId="0" xfId="0" applyFont="1" applyFill="1" applyBorder="1"/>
    <xf numFmtId="0" fontId="15" fillId="0" borderId="0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/>
    </xf>
    <xf numFmtId="168" fontId="0" fillId="0" borderId="0" xfId="0" applyNumberFormat="1" applyBorder="1"/>
    <xf numFmtId="0" fontId="25" fillId="0" borderId="0" xfId="3" applyFont="1" applyFill="1" applyBorder="1" applyAlignment="1">
      <alignment horizontal="center" vertical="center" wrapText="1"/>
    </xf>
    <xf numFmtId="0" fontId="14" fillId="0" borderId="0" xfId="0" applyFont="1" applyBorder="1"/>
    <xf numFmtId="0" fontId="25" fillId="0" borderId="0" xfId="0" applyFont="1" applyBorder="1"/>
    <xf numFmtId="0" fontId="25" fillId="0" borderId="0" xfId="0" applyFont="1" applyFill="1" applyBorder="1"/>
    <xf numFmtId="168" fontId="26" fillId="0" borderId="0" xfId="0" applyNumberFormat="1" applyFont="1" applyFill="1" applyBorder="1"/>
    <xf numFmtId="168" fontId="0" fillId="3" borderId="0" xfId="0" applyNumberFormat="1" applyFill="1" applyBorder="1"/>
    <xf numFmtId="0" fontId="14" fillId="0" borderId="0" xfId="0" applyFont="1" applyFill="1" applyAlignment="1">
      <alignment horizontal="right"/>
    </xf>
    <xf numFmtId="172" fontId="14" fillId="0" borderId="0" xfId="0" applyNumberFormat="1" applyFont="1" applyAlignment="1">
      <alignment horizontal="right"/>
    </xf>
    <xf numFmtId="168" fontId="14" fillId="0" borderId="0" xfId="0" applyNumberFormat="1" applyFont="1"/>
    <xf numFmtId="0" fontId="25" fillId="0" borderId="0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horizontal="center" vertical="center" wrapText="1"/>
    </xf>
    <xf numFmtId="0" fontId="28" fillId="0" borderId="0" xfId="0" applyFont="1"/>
    <xf numFmtId="166" fontId="4" fillId="4" borderId="0" xfId="0" applyNumberFormat="1" applyFont="1" applyFill="1" applyProtection="1">
      <protection locked="0"/>
    </xf>
    <xf numFmtId="0" fontId="20" fillId="0" borderId="10" xfId="0" applyFont="1" applyBorder="1"/>
    <xf numFmtId="0" fontId="29" fillId="0" borderId="0" xfId="0" applyFont="1" applyBorder="1"/>
    <xf numFmtId="0" fontId="19" fillId="0" borderId="0" xfId="0" applyFont="1"/>
    <xf numFmtId="0" fontId="17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172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/>
    <xf numFmtId="166" fontId="4" fillId="5" borderId="0" xfId="0" applyNumberFormat="1" applyFont="1" applyFill="1" applyProtection="1">
      <protection locked="0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left" vertical="center"/>
    </xf>
    <xf numFmtId="0" fontId="32" fillId="0" borderId="0" xfId="0" applyFont="1"/>
    <xf numFmtId="0" fontId="14" fillId="5" borderId="0" xfId="0" applyFont="1" applyFill="1"/>
    <xf numFmtId="0" fontId="0" fillId="4" borderId="0" xfId="0" applyFill="1" applyBorder="1"/>
    <xf numFmtId="0" fontId="32" fillId="0" borderId="0" xfId="0" applyFont="1" applyFill="1" applyAlignment="1">
      <alignment horizontal="right"/>
    </xf>
    <xf numFmtId="172" fontId="32" fillId="0" borderId="0" xfId="0" applyNumberFormat="1" applyFont="1" applyAlignment="1">
      <alignment horizontal="right"/>
    </xf>
    <xf numFmtId="168" fontId="32" fillId="0" borderId="0" xfId="0" applyNumberFormat="1" applyFont="1"/>
    <xf numFmtId="0" fontId="14" fillId="0" borderId="0" xfId="0" applyFont="1" applyFill="1"/>
    <xf numFmtId="0" fontId="17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219075</xdr:rowOff>
    </xdr:from>
    <xdr:to>
      <xdr:col>2</xdr:col>
      <xdr:colOff>371475</xdr:colOff>
      <xdr:row>0</xdr:row>
      <xdr:rowOff>1562100</xdr:rowOff>
    </xdr:to>
    <xdr:pic>
      <xdr:nvPicPr>
        <xdr:cNvPr id="1082" name="Picture 21" descr="6B66EB1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961"/>
        <a:stretch>
          <a:fillRect/>
        </a:stretch>
      </xdr:blipFill>
      <xdr:spPr bwMode="auto">
        <a:xfrm>
          <a:off x="1809750" y="219075"/>
          <a:ext cx="13525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866775</xdr:colOff>
      <xdr:row>0</xdr:row>
      <xdr:rowOff>161925</xdr:rowOff>
    </xdr:from>
    <xdr:to>
      <xdr:col>12</xdr:col>
      <xdr:colOff>361950</xdr:colOff>
      <xdr:row>0</xdr:row>
      <xdr:rowOff>1533525</xdr:rowOff>
    </xdr:to>
    <xdr:pic>
      <xdr:nvPicPr>
        <xdr:cNvPr id="108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161925"/>
          <a:ext cx="15430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219075</xdr:rowOff>
    </xdr:from>
    <xdr:to>
      <xdr:col>2</xdr:col>
      <xdr:colOff>371475</xdr:colOff>
      <xdr:row>0</xdr:row>
      <xdr:rowOff>1562100</xdr:rowOff>
    </xdr:to>
    <xdr:pic>
      <xdr:nvPicPr>
        <xdr:cNvPr id="15385" name="Picture 21" descr="6B66EB1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961"/>
        <a:stretch>
          <a:fillRect/>
        </a:stretch>
      </xdr:blipFill>
      <xdr:spPr bwMode="auto">
        <a:xfrm>
          <a:off x="1809750" y="219075"/>
          <a:ext cx="13525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866775</xdr:colOff>
      <xdr:row>0</xdr:row>
      <xdr:rowOff>161925</xdr:rowOff>
    </xdr:from>
    <xdr:to>
      <xdr:col>12</xdr:col>
      <xdr:colOff>361950</xdr:colOff>
      <xdr:row>0</xdr:row>
      <xdr:rowOff>1533525</xdr:rowOff>
    </xdr:to>
    <xdr:pic>
      <xdr:nvPicPr>
        <xdr:cNvPr id="1538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161925"/>
          <a:ext cx="15430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Q111"/>
  <sheetViews>
    <sheetView topLeftCell="A25" zoomScaleNormal="100" workbookViewId="0">
      <selection activeCell="N38" sqref="N38"/>
    </sheetView>
  </sheetViews>
  <sheetFormatPr defaultRowHeight="12.75" x14ac:dyDescent="0.2"/>
  <cols>
    <col min="1" max="1" width="10.28515625" style="3" customWidth="1"/>
    <col min="2" max="2" width="21.5703125" style="3" customWidth="1"/>
    <col min="3" max="3" width="14.5703125" style="4" customWidth="1"/>
    <col min="4" max="4" width="8.5703125" style="4" customWidth="1"/>
    <col min="5" max="5" width="6.5703125" style="4" customWidth="1"/>
    <col min="6" max="6" width="7.140625" style="3" customWidth="1"/>
    <col min="7" max="10" width="7.85546875" style="3" customWidth="1"/>
    <col min="11" max="11" width="7.7109375" style="3" customWidth="1"/>
    <col min="12" max="12" width="7.85546875" style="3" hidden="1" customWidth="1"/>
    <col min="13" max="13" width="11" style="5" customWidth="1"/>
    <col min="14" max="14" width="12.5703125" style="1" customWidth="1"/>
    <col min="15" max="15" width="6.85546875" style="2" customWidth="1"/>
    <col min="16" max="16" width="6.28515625" style="2" customWidth="1"/>
    <col min="17" max="16384" width="9.140625" style="3"/>
  </cols>
  <sheetData>
    <row r="1" spans="1:17" s="14" customFormat="1" ht="24.75" customHeight="1" x14ac:dyDescent="0.2">
      <c r="A1" s="15"/>
      <c r="B1" s="7" t="str">
        <f>FIGURES!B6</f>
        <v>Barracuda Airborne Split</v>
      </c>
      <c r="C1" s="8">
        <f>FIGURES!D6</f>
        <v>2.8</v>
      </c>
      <c r="D1" s="6" t="s">
        <v>18</v>
      </c>
      <c r="E1" s="9" t="s">
        <v>19</v>
      </c>
      <c r="F1" s="9"/>
      <c r="G1" s="9" t="s">
        <v>12</v>
      </c>
      <c r="H1" s="9" t="s">
        <v>13</v>
      </c>
      <c r="I1" s="9" t="s">
        <v>14</v>
      </c>
      <c r="J1" s="9" t="s">
        <v>15</v>
      </c>
      <c r="K1" s="9" t="s">
        <v>16</v>
      </c>
      <c r="L1" s="9" t="s">
        <v>23</v>
      </c>
      <c r="M1" s="9" t="s">
        <v>3</v>
      </c>
      <c r="N1" s="10" t="s">
        <v>9</v>
      </c>
      <c r="O1" s="11" t="s">
        <v>10</v>
      </c>
      <c r="P1" s="11" t="s">
        <v>11</v>
      </c>
      <c r="Q1" s="9" t="s">
        <v>4</v>
      </c>
    </row>
    <row r="2" spans="1:17" s="16" customFormat="1" ht="15.75" x14ac:dyDescent="0.25">
      <c r="A2" s="13">
        <v>1</v>
      </c>
      <c r="B2" s="12" t="str">
        <f>FIGURES!B14</f>
        <v>HOLLY TONKS</v>
      </c>
      <c r="C2" s="12" t="str">
        <f>FIGURES!C14</f>
        <v>rug</v>
      </c>
      <c r="D2" s="67">
        <f>FIGURES!F14</f>
        <v>37049</v>
      </c>
      <c r="E2" s="12">
        <f>FIGURES!G14</f>
        <v>0</v>
      </c>
      <c r="F2" s="16" t="s">
        <v>0</v>
      </c>
      <c r="G2" s="112">
        <v>5.7</v>
      </c>
      <c r="H2" s="17">
        <v>5.5</v>
      </c>
      <c r="I2" s="17">
        <v>5.4</v>
      </c>
      <c r="J2" s="17">
        <v>5.4</v>
      </c>
      <c r="K2" s="17">
        <v>5.5</v>
      </c>
      <c r="L2" s="17"/>
      <c r="M2" s="18">
        <f t="shared" ref="M2:M33" si="0">SUM(G2:L2)-O2-P2</f>
        <v>16.400000000000002</v>
      </c>
      <c r="N2" s="32">
        <f t="shared" ref="N2:N33" si="1">ROUND((SUM(G2:L2)-SUM(O2:P2))*$C$1/3,4)</f>
        <v>15.306699999999999</v>
      </c>
      <c r="O2" s="19">
        <f t="shared" ref="O2:O33" si="2">MIN(G2:L2)</f>
        <v>5.4</v>
      </c>
      <c r="P2" s="19">
        <f t="shared" ref="P2:P33" si="3">MAX(G2:L2)</f>
        <v>5.7</v>
      </c>
      <c r="Q2" s="20">
        <v>0</v>
      </c>
    </row>
    <row r="3" spans="1:17" s="16" customFormat="1" ht="15.75" x14ac:dyDescent="0.25">
      <c r="A3" s="13">
        <v>2</v>
      </c>
      <c r="B3" s="12" t="str">
        <f>FIGURES!B15</f>
        <v>Fiona Williams</v>
      </c>
      <c r="C3" s="12" t="str">
        <f>FIGURES!C15</f>
        <v>Aquav</v>
      </c>
      <c r="D3" s="67">
        <f>FIGURES!F15</f>
        <v>36080</v>
      </c>
      <c r="E3" s="12">
        <f>FIGURES!G15</f>
        <v>0</v>
      </c>
      <c r="F3" s="16" t="s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/>
      <c r="M3" s="18">
        <f t="shared" si="0"/>
        <v>0</v>
      </c>
      <c r="N3" s="32">
        <f t="shared" si="1"/>
        <v>0</v>
      </c>
      <c r="O3" s="19">
        <f t="shared" si="2"/>
        <v>0</v>
      </c>
      <c r="P3" s="19">
        <f t="shared" si="3"/>
        <v>0</v>
      </c>
      <c r="Q3" s="20">
        <v>0</v>
      </c>
    </row>
    <row r="4" spans="1:17" s="16" customFormat="1" ht="15.75" x14ac:dyDescent="0.25">
      <c r="A4" s="13">
        <v>3</v>
      </c>
      <c r="B4" s="12" t="str">
        <f>FIGURES!B16</f>
        <v>Claire Harris</v>
      </c>
      <c r="C4" s="12" t="str">
        <f>FIGURES!C16</f>
        <v>Aquav</v>
      </c>
      <c r="D4" s="67">
        <f>FIGURES!F16</f>
        <v>36125</v>
      </c>
      <c r="E4" s="12">
        <f>FIGURES!G16</f>
        <v>0</v>
      </c>
      <c r="F4" s="16" t="s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/>
      <c r="M4" s="18">
        <f t="shared" si="0"/>
        <v>0</v>
      </c>
      <c r="N4" s="32">
        <f t="shared" si="1"/>
        <v>0</v>
      </c>
      <c r="O4" s="19">
        <f t="shared" si="2"/>
        <v>0</v>
      </c>
      <c r="P4" s="19">
        <f t="shared" si="3"/>
        <v>0</v>
      </c>
      <c r="Q4" s="20">
        <v>0</v>
      </c>
    </row>
    <row r="5" spans="1:17" s="16" customFormat="1" ht="15.75" x14ac:dyDescent="0.25">
      <c r="A5" s="13">
        <v>4</v>
      </c>
      <c r="B5" s="12" t="str">
        <f>FIGURES!B17</f>
        <v>Zoe Pain</v>
      </c>
      <c r="C5" s="12" t="str">
        <f>FIGURES!C17</f>
        <v>COB</v>
      </c>
      <c r="D5" s="67">
        <f>FIGURES!F17</f>
        <v>36742</v>
      </c>
      <c r="E5" s="12" t="str">
        <f>FIGURES!G17</f>
        <v>solo</v>
      </c>
      <c r="F5" s="16" t="s">
        <v>0</v>
      </c>
      <c r="G5" s="17">
        <v>6.1</v>
      </c>
      <c r="H5" s="17">
        <v>5.8</v>
      </c>
      <c r="I5" s="17">
        <v>5.7</v>
      </c>
      <c r="J5" s="17">
        <v>5.8</v>
      </c>
      <c r="K5" s="17">
        <v>6</v>
      </c>
      <c r="L5" s="17"/>
      <c r="M5" s="18">
        <f t="shared" si="0"/>
        <v>17.600000000000001</v>
      </c>
      <c r="N5" s="32">
        <f t="shared" si="1"/>
        <v>16.4267</v>
      </c>
      <c r="O5" s="19">
        <f t="shared" si="2"/>
        <v>5.7</v>
      </c>
      <c r="P5" s="19">
        <f t="shared" si="3"/>
        <v>6.1</v>
      </c>
      <c r="Q5" s="20">
        <v>0</v>
      </c>
    </row>
    <row r="6" spans="1:17" s="16" customFormat="1" ht="15.75" x14ac:dyDescent="0.25">
      <c r="A6" s="13">
        <v>5</v>
      </c>
      <c r="B6" s="12" t="str">
        <f>FIGURES!B18</f>
        <v>SHANNON McGINTY</v>
      </c>
      <c r="C6" s="12" t="str">
        <f>FIGURES!C18</f>
        <v>COP</v>
      </c>
      <c r="D6" s="67">
        <f>FIGURES!F18</f>
        <v>34674</v>
      </c>
      <c r="E6" s="12" t="str">
        <f>FIGURES!G18</f>
        <v>solo</v>
      </c>
      <c r="F6" s="16" t="s">
        <v>0</v>
      </c>
      <c r="G6" s="17">
        <v>6.2</v>
      </c>
      <c r="H6" s="17">
        <v>5.7</v>
      </c>
      <c r="I6" s="17">
        <v>5.8</v>
      </c>
      <c r="J6" s="17">
        <v>5.6</v>
      </c>
      <c r="K6" s="17">
        <v>6.1</v>
      </c>
      <c r="L6" s="17"/>
      <c r="M6" s="18">
        <f t="shared" si="0"/>
        <v>17.599999999999998</v>
      </c>
      <c r="N6" s="32">
        <f t="shared" si="1"/>
        <v>16.4267</v>
      </c>
      <c r="O6" s="19">
        <f t="shared" si="2"/>
        <v>5.6</v>
      </c>
      <c r="P6" s="19">
        <f t="shared" si="3"/>
        <v>6.2</v>
      </c>
      <c r="Q6" s="20">
        <v>0</v>
      </c>
    </row>
    <row r="7" spans="1:17" s="16" customFormat="1" ht="15.75" x14ac:dyDescent="0.25">
      <c r="A7" s="13">
        <v>6</v>
      </c>
      <c r="B7" s="12" t="str">
        <f>FIGURES!B19</f>
        <v>Ysabel Robb</v>
      </c>
      <c r="C7" s="12" t="str">
        <f>FIGURES!C19</f>
        <v>Aquav</v>
      </c>
      <c r="D7" s="67">
        <f>FIGURES!F19</f>
        <v>36961</v>
      </c>
      <c r="E7" s="12">
        <f>FIGURES!G19</f>
        <v>0</v>
      </c>
      <c r="F7" s="16" t="s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/>
      <c r="M7" s="18">
        <f t="shared" si="0"/>
        <v>0</v>
      </c>
      <c r="N7" s="32">
        <f t="shared" si="1"/>
        <v>0</v>
      </c>
      <c r="O7" s="19">
        <f t="shared" si="2"/>
        <v>0</v>
      </c>
      <c r="P7" s="19">
        <f t="shared" si="3"/>
        <v>0</v>
      </c>
      <c r="Q7" s="20">
        <v>0</v>
      </c>
    </row>
    <row r="8" spans="1:17" s="16" customFormat="1" ht="15.75" x14ac:dyDescent="0.25">
      <c r="A8" s="13">
        <v>7</v>
      </c>
      <c r="B8" s="12" t="str">
        <f>FIGURES!B20</f>
        <v>Sophia Khairul</v>
      </c>
      <c r="C8" s="12" t="str">
        <f>FIGURES!C20</f>
        <v>Aquav</v>
      </c>
      <c r="D8" s="67">
        <f>FIGURES!F20</f>
        <v>36886</v>
      </c>
      <c r="E8" s="12">
        <f>FIGURES!G20</f>
        <v>0</v>
      </c>
      <c r="F8" s="16" t="s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8">
        <f t="shared" si="0"/>
        <v>0</v>
      </c>
      <c r="N8" s="32">
        <f t="shared" si="1"/>
        <v>0</v>
      </c>
      <c r="O8" s="19">
        <f t="shared" si="2"/>
        <v>0</v>
      </c>
      <c r="P8" s="19">
        <f t="shared" si="3"/>
        <v>0</v>
      </c>
      <c r="Q8" s="20">
        <v>0</v>
      </c>
    </row>
    <row r="9" spans="1:17" s="16" customFormat="1" ht="15.75" x14ac:dyDescent="0.25">
      <c r="A9" s="13">
        <v>8</v>
      </c>
      <c r="B9" s="12" t="str">
        <f>FIGURES!B21</f>
        <v>Phoebe Bradley Smith</v>
      </c>
      <c r="C9" s="12" t="str">
        <f>FIGURES!C21</f>
        <v>COB</v>
      </c>
      <c r="D9" s="67">
        <f>FIGURES!F21</f>
        <v>35460</v>
      </c>
      <c r="E9" s="12" t="str">
        <f>FIGURES!G21</f>
        <v>solo</v>
      </c>
      <c r="F9" s="16" t="s">
        <v>0</v>
      </c>
      <c r="G9" s="17">
        <v>6.7</v>
      </c>
      <c r="H9" s="17">
        <v>6.5</v>
      </c>
      <c r="I9" s="17">
        <v>6.6</v>
      </c>
      <c r="J9" s="17">
        <v>6.3</v>
      </c>
      <c r="K9" s="17">
        <v>6.2</v>
      </c>
      <c r="L9" s="17"/>
      <c r="M9" s="18">
        <f t="shared" si="0"/>
        <v>19.399999999999999</v>
      </c>
      <c r="N9" s="32">
        <f t="shared" si="1"/>
        <v>18.1067</v>
      </c>
      <c r="O9" s="19">
        <f t="shared" si="2"/>
        <v>6.2</v>
      </c>
      <c r="P9" s="19">
        <f t="shared" si="3"/>
        <v>6.7</v>
      </c>
      <c r="Q9" s="20">
        <v>0</v>
      </c>
    </row>
    <row r="10" spans="1:17" s="16" customFormat="1" ht="15.75" x14ac:dyDescent="0.25">
      <c r="A10" s="13">
        <v>9</v>
      </c>
      <c r="B10" s="12" t="str">
        <f>FIGURES!B22</f>
        <v>Maria Makris</v>
      </c>
      <c r="C10" s="12" t="str">
        <f>FIGURES!C22</f>
        <v>Aquav</v>
      </c>
      <c r="D10" s="67">
        <f>FIGURES!F22</f>
        <v>36058</v>
      </c>
      <c r="E10" s="12">
        <f>FIGURES!G22</f>
        <v>0</v>
      </c>
      <c r="F10" s="16" t="s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8">
        <f t="shared" si="0"/>
        <v>0</v>
      </c>
      <c r="N10" s="32">
        <f t="shared" si="1"/>
        <v>0</v>
      </c>
      <c r="O10" s="19">
        <f t="shared" si="2"/>
        <v>0</v>
      </c>
      <c r="P10" s="19">
        <f t="shared" si="3"/>
        <v>0</v>
      </c>
      <c r="Q10" s="20">
        <v>0</v>
      </c>
    </row>
    <row r="11" spans="1:17" s="16" customFormat="1" ht="15.75" x14ac:dyDescent="0.25">
      <c r="A11" s="13">
        <v>10</v>
      </c>
      <c r="B11" s="12" t="str">
        <f>FIGURES!B23</f>
        <v>Madison Griffith</v>
      </c>
      <c r="C11" s="12" t="str">
        <f>FIGURES!C23</f>
        <v>COB</v>
      </c>
      <c r="D11" s="67">
        <f>FIGURES!F23</f>
        <v>34949</v>
      </c>
      <c r="E11" s="12" t="str">
        <f>FIGURES!G23</f>
        <v>solo</v>
      </c>
      <c r="F11" s="16" t="s">
        <v>0</v>
      </c>
      <c r="G11" s="17">
        <v>6.1</v>
      </c>
      <c r="H11" s="17">
        <v>6.3</v>
      </c>
      <c r="I11" s="17">
        <v>6.3</v>
      </c>
      <c r="J11" s="17">
        <v>6</v>
      </c>
      <c r="K11" s="17">
        <v>6</v>
      </c>
      <c r="L11" s="17"/>
      <c r="M11" s="18">
        <f t="shared" si="0"/>
        <v>18.399999999999999</v>
      </c>
      <c r="N11" s="32">
        <f t="shared" si="1"/>
        <v>17.173300000000001</v>
      </c>
      <c r="O11" s="19">
        <f t="shared" si="2"/>
        <v>6</v>
      </c>
      <c r="P11" s="19">
        <f t="shared" si="3"/>
        <v>6.3</v>
      </c>
      <c r="Q11" s="20">
        <v>0</v>
      </c>
    </row>
    <row r="12" spans="1:17" s="16" customFormat="1" ht="15.75" x14ac:dyDescent="0.25">
      <c r="A12" s="13">
        <v>11</v>
      </c>
      <c r="B12" s="12" t="str">
        <f>FIGURES!B24</f>
        <v>Anna Crocombe</v>
      </c>
      <c r="C12" s="12" t="str">
        <f>FIGURES!C24</f>
        <v>COB</v>
      </c>
      <c r="D12" s="67">
        <f>FIGURES!F24</f>
        <v>37104</v>
      </c>
      <c r="E12" s="12">
        <f>FIGURES!G24</f>
        <v>0</v>
      </c>
      <c r="F12" s="16" t="s">
        <v>0</v>
      </c>
      <c r="G12" s="17">
        <v>4.5999999999999996</v>
      </c>
      <c r="H12" s="17">
        <v>5.0999999999999996</v>
      </c>
      <c r="I12" s="17">
        <v>5.3</v>
      </c>
      <c r="J12" s="17">
        <v>5.9</v>
      </c>
      <c r="K12" s="17">
        <v>5.8</v>
      </c>
      <c r="L12" s="17"/>
      <c r="M12" s="18">
        <f t="shared" si="0"/>
        <v>16.200000000000003</v>
      </c>
      <c r="N12" s="32">
        <f t="shared" si="1"/>
        <v>15.12</v>
      </c>
      <c r="O12" s="19">
        <f t="shared" si="2"/>
        <v>4.5999999999999996</v>
      </c>
      <c r="P12" s="19">
        <f t="shared" si="3"/>
        <v>5.9</v>
      </c>
      <c r="Q12" s="20">
        <v>0</v>
      </c>
    </row>
    <row r="13" spans="1:17" s="16" customFormat="1" ht="15.75" x14ac:dyDescent="0.25">
      <c r="A13" s="13">
        <v>12</v>
      </c>
      <c r="B13" s="12" t="str">
        <f>FIGURES!B25</f>
        <v>Olivia Hall</v>
      </c>
      <c r="C13" s="12" t="str">
        <f>FIGURES!C25</f>
        <v>COB</v>
      </c>
      <c r="D13" s="67">
        <f>FIGURES!F25</f>
        <v>37120</v>
      </c>
      <c r="E13" s="12" t="str">
        <f>FIGURES!G25</f>
        <v>solo</v>
      </c>
      <c r="F13" s="16" t="s">
        <v>0</v>
      </c>
      <c r="G13" s="17">
        <v>5.0999999999999996</v>
      </c>
      <c r="H13" s="17">
        <v>5.4</v>
      </c>
      <c r="I13" s="17">
        <v>5.7</v>
      </c>
      <c r="J13" s="17">
        <v>5.2</v>
      </c>
      <c r="K13" s="17">
        <v>5.5</v>
      </c>
      <c r="L13" s="17"/>
      <c r="M13" s="18">
        <f t="shared" si="0"/>
        <v>16.099999999999998</v>
      </c>
      <c r="N13" s="32">
        <f t="shared" si="1"/>
        <v>15.0267</v>
      </c>
      <c r="O13" s="19">
        <f t="shared" si="2"/>
        <v>5.0999999999999996</v>
      </c>
      <c r="P13" s="19">
        <f t="shared" si="3"/>
        <v>5.7</v>
      </c>
      <c r="Q13" s="20">
        <v>0</v>
      </c>
    </row>
    <row r="14" spans="1:17" s="16" customFormat="1" ht="15.75" x14ac:dyDescent="0.25">
      <c r="A14" s="13">
        <v>13</v>
      </c>
      <c r="B14" s="12" t="str">
        <f>FIGURES!B26</f>
        <v>MATILDA HADCOCK</v>
      </c>
      <c r="C14" s="12" t="str">
        <f>FIGURES!C26</f>
        <v>COP</v>
      </c>
      <c r="D14" s="67">
        <f>FIGURES!F26</f>
        <v>36417</v>
      </c>
      <c r="E14" s="12" t="str">
        <f>FIGURES!G26</f>
        <v>solo</v>
      </c>
      <c r="F14" s="16" t="s">
        <v>0</v>
      </c>
      <c r="G14" s="17">
        <v>5.2</v>
      </c>
      <c r="H14" s="17">
        <v>5.3</v>
      </c>
      <c r="I14" s="17">
        <v>5.6</v>
      </c>
      <c r="J14" s="17">
        <v>5.4</v>
      </c>
      <c r="K14" s="17">
        <v>6</v>
      </c>
      <c r="L14" s="17"/>
      <c r="M14" s="18">
        <f t="shared" si="0"/>
        <v>16.3</v>
      </c>
      <c r="N14" s="32">
        <f t="shared" si="1"/>
        <v>15.2133</v>
      </c>
      <c r="O14" s="19">
        <f t="shared" si="2"/>
        <v>5.2</v>
      </c>
      <c r="P14" s="19">
        <f t="shared" si="3"/>
        <v>6</v>
      </c>
      <c r="Q14" s="20">
        <v>0</v>
      </c>
    </row>
    <row r="15" spans="1:17" s="16" customFormat="1" ht="15.75" x14ac:dyDescent="0.25">
      <c r="A15" s="13">
        <v>14</v>
      </c>
      <c r="B15" s="12" t="str">
        <f>FIGURES!B27</f>
        <v>Alexandra Weir</v>
      </c>
      <c r="C15" s="12" t="str">
        <f>FIGURES!C27</f>
        <v>Aquav</v>
      </c>
      <c r="D15" s="67">
        <f>FIGURES!F27</f>
        <v>36476</v>
      </c>
      <c r="E15" s="12">
        <f>FIGURES!G27</f>
        <v>0</v>
      </c>
      <c r="F15" s="16" t="s">
        <v>0</v>
      </c>
      <c r="G15" s="17">
        <v>5.0999999999999996</v>
      </c>
      <c r="H15" s="17">
        <v>5.2</v>
      </c>
      <c r="I15" s="17">
        <v>5.5</v>
      </c>
      <c r="J15" s="17">
        <v>5.6</v>
      </c>
      <c r="K15" s="17">
        <v>5.8</v>
      </c>
      <c r="L15" s="17"/>
      <c r="M15" s="18">
        <f t="shared" si="0"/>
        <v>16.3</v>
      </c>
      <c r="N15" s="32">
        <f t="shared" si="1"/>
        <v>15.2133</v>
      </c>
      <c r="O15" s="19">
        <f t="shared" si="2"/>
        <v>5.0999999999999996</v>
      </c>
      <c r="P15" s="19">
        <f t="shared" si="3"/>
        <v>5.8</v>
      </c>
      <c r="Q15" s="20">
        <v>0</v>
      </c>
    </row>
    <row r="16" spans="1:17" s="16" customFormat="1" ht="15.75" x14ac:dyDescent="0.25">
      <c r="A16" s="13">
        <v>15</v>
      </c>
      <c r="B16" s="12" t="str">
        <f>FIGURES!B28</f>
        <v>Lily Bradley Smith</v>
      </c>
      <c r="C16" s="12" t="str">
        <f>FIGURES!C28</f>
        <v>COB</v>
      </c>
      <c r="D16" s="67">
        <f>FIGURES!F28</f>
        <v>36067</v>
      </c>
      <c r="E16" s="12" t="str">
        <f>FIGURES!G28</f>
        <v>solo</v>
      </c>
      <c r="F16" s="16" t="s">
        <v>0</v>
      </c>
      <c r="G16" s="17">
        <v>5.9</v>
      </c>
      <c r="H16" s="17">
        <v>5.3</v>
      </c>
      <c r="I16" s="17">
        <v>5.7</v>
      </c>
      <c r="J16" s="17">
        <v>6.1</v>
      </c>
      <c r="K16" s="17">
        <v>5.9</v>
      </c>
      <c r="L16" s="17"/>
      <c r="M16" s="18">
        <f t="shared" si="0"/>
        <v>17.5</v>
      </c>
      <c r="N16" s="32">
        <f t="shared" si="1"/>
        <v>16.333300000000001</v>
      </c>
      <c r="O16" s="19">
        <f t="shared" si="2"/>
        <v>5.3</v>
      </c>
      <c r="P16" s="19">
        <f t="shared" si="3"/>
        <v>6.1</v>
      </c>
      <c r="Q16" s="20">
        <v>0</v>
      </c>
    </row>
    <row r="17" spans="1:17" s="16" customFormat="1" ht="15.75" x14ac:dyDescent="0.25">
      <c r="A17" s="13">
        <v>16</v>
      </c>
      <c r="B17" s="12" t="str">
        <f>FIGURES!B29</f>
        <v>Charlotte Burford</v>
      </c>
      <c r="C17" s="12" t="str">
        <f>FIGURES!C29</f>
        <v>COB</v>
      </c>
      <c r="D17" s="67">
        <f>FIGURES!F29</f>
        <v>36491</v>
      </c>
      <c r="E17" s="12">
        <f>FIGURES!G29</f>
        <v>0</v>
      </c>
      <c r="F17" s="16" t="s">
        <v>0</v>
      </c>
      <c r="G17" s="17">
        <v>5</v>
      </c>
      <c r="H17" s="17">
        <v>5</v>
      </c>
      <c r="I17" s="17">
        <v>5.3</v>
      </c>
      <c r="J17" s="17">
        <v>5.0999999999999996</v>
      </c>
      <c r="K17" s="17">
        <v>5.9</v>
      </c>
      <c r="L17" s="17"/>
      <c r="M17" s="18">
        <f t="shared" si="0"/>
        <v>15.399999999999997</v>
      </c>
      <c r="N17" s="32">
        <f t="shared" si="1"/>
        <v>14.3733</v>
      </c>
      <c r="O17" s="19">
        <f t="shared" si="2"/>
        <v>5</v>
      </c>
      <c r="P17" s="19">
        <f t="shared" si="3"/>
        <v>5.9</v>
      </c>
      <c r="Q17" s="20">
        <v>0</v>
      </c>
    </row>
    <row r="18" spans="1:17" s="16" customFormat="1" ht="15.75" x14ac:dyDescent="0.25">
      <c r="A18" s="13">
        <v>17</v>
      </c>
      <c r="B18" s="12" t="str">
        <f>FIGURES!B30</f>
        <v>Francesca Sole</v>
      </c>
      <c r="C18" s="12" t="str">
        <f>FIGURES!C30</f>
        <v>Rmr</v>
      </c>
      <c r="D18" s="67">
        <f>FIGURES!F30</f>
        <v>36141</v>
      </c>
      <c r="E18" s="12" t="str">
        <f>FIGURES!G30</f>
        <v>solo</v>
      </c>
      <c r="F18" s="16" t="s">
        <v>0</v>
      </c>
      <c r="G18" s="17">
        <v>5.2</v>
      </c>
      <c r="H18" s="17">
        <v>5.2</v>
      </c>
      <c r="I18" s="17">
        <v>5.2</v>
      </c>
      <c r="J18" s="17">
        <v>5.5</v>
      </c>
      <c r="K18" s="17">
        <v>6</v>
      </c>
      <c r="L18" s="17"/>
      <c r="M18" s="18">
        <f t="shared" si="0"/>
        <v>15.900000000000002</v>
      </c>
      <c r="N18" s="32">
        <f t="shared" si="1"/>
        <v>14.84</v>
      </c>
      <c r="O18" s="19">
        <f t="shared" si="2"/>
        <v>5.2</v>
      </c>
      <c r="P18" s="19">
        <f t="shared" si="3"/>
        <v>6</v>
      </c>
      <c r="Q18" s="20">
        <v>0</v>
      </c>
    </row>
    <row r="19" spans="1:17" s="16" customFormat="1" ht="15.75" x14ac:dyDescent="0.25">
      <c r="A19" s="13">
        <v>18</v>
      </c>
      <c r="B19" s="12" t="str">
        <f>FIGURES!B31</f>
        <v>Pyper Watkins</v>
      </c>
      <c r="C19" s="12" t="str">
        <f>FIGURES!C31</f>
        <v>Wal</v>
      </c>
      <c r="D19" s="67">
        <f>FIGURES!F31</f>
        <v>37009</v>
      </c>
      <c r="E19" s="12" t="str">
        <f>FIGURES!G31</f>
        <v>solo</v>
      </c>
      <c r="F19" s="16" t="s">
        <v>0</v>
      </c>
      <c r="G19" s="17">
        <v>5.7</v>
      </c>
      <c r="H19" s="17">
        <v>5.6</v>
      </c>
      <c r="I19" s="17">
        <v>5.5</v>
      </c>
      <c r="J19" s="17">
        <v>5.7</v>
      </c>
      <c r="K19" s="17">
        <v>5.8</v>
      </c>
      <c r="L19" s="17"/>
      <c r="M19" s="18">
        <f t="shared" si="0"/>
        <v>17</v>
      </c>
      <c r="N19" s="32">
        <f t="shared" si="1"/>
        <v>15.8667</v>
      </c>
      <c r="O19" s="19">
        <f t="shared" si="2"/>
        <v>5.5</v>
      </c>
      <c r="P19" s="19">
        <f t="shared" si="3"/>
        <v>5.8</v>
      </c>
      <c r="Q19" s="20">
        <v>0</v>
      </c>
    </row>
    <row r="20" spans="1:17" s="16" customFormat="1" ht="15.75" x14ac:dyDescent="0.25">
      <c r="A20" s="13">
        <v>19</v>
      </c>
      <c r="B20" s="12" t="str">
        <f>FIGURES!B32</f>
        <v>EMILY DURKIN</v>
      </c>
      <c r="C20" s="12" t="str">
        <f>FIGURES!C32</f>
        <v>rug</v>
      </c>
      <c r="D20" s="67">
        <f>FIGURES!F32</f>
        <v>36658</v>
      </c>
      <c r="E20" s="12" t="str">
        <f>FIGURES!G32</f>
        <v>solo</v>
      </c>
      <c r="F20" s="16" t="s">
        <v>0</v>
      </c>
      <c r="G20" s="17">
        <v>5.4</v>
      </c>
      <c r="H20" s="17">
        <v>5.8</v>
      </c>
      <c r="I20" s="17">
        <v>5.8</v>
      </c>
      <c r="J20" s="17">
        <v>5.9</v>
      </c>
      <c r="K20" s="17">
        <v>6.2</v>
      </c>
      <c r="L20" s="17"/>
      <c r="M20" s="18">
        <f t="shared" si="0"/>
        <v>17.499999999999996</v>
      </c>
      <c r="N20" s="32">
        <f t="shared" si="1"/>
        <v>16.333300000000001</v>
      </c>
      <c r="O20" s="19">
        <f t="shared" si="2"/>
        <v>5.4</v>
      </c>
      <c r="P20" s="19">
        <f t="shared" si="3"/>
        <v>6.2</v>
      </c>
      <c r="Q20" s="20">
        <v>0</v>
      </c>
    </row>
    <row r="21" spans="1:17" s="16" customFormat="1" ht="15.75" x14ac:dyDescent="0.25">
      <c r="A21" s="13">
        <v>20</v>
      </c>
      <c r="B21" s="12" t="str">
        <f>FIGURES!B33</f>
        <v>Agne Simanauskaite</v>
      </c>
      <c r="C21" s="12" t="str">
        <f>FIGURES!C33</f>
        <v>Aquav</v>
      </c>
      <c r="D21" s="67">
        <f>FIGURES!F33</f>
        <v>37064</v>
      </c>
      <c r="E21" s="12">
        <f>FIGURES!G33</f>
        <v>0</v>
      </c>
      <c r="F21" s="16" t="s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/>
      <c r="M21" s="18">
        <f t="shared" si="0"/>
        <v>0</v>
      </c>
      <c r="N21" s="32">
        <f t="shared" si="1"/>
        <v>0</v>
      </c>
      <c r="O21" s="19">
        <f t="shared" si="2"/>
        <v>0</v>
      </c>
      <c r="P21" s="19">
        <f t="shared" si="3"/>
        <v>0</v>
      </c>
      <c r="Q21" s="20">
        <v>0</v>
      </c>
    </row>
    <row r="22" spans="1:17" s="16" customFormat="1" ht="15.75" x14ac:dyDescent="0.25">
      <c r="A22" s="13">
        <v>21</v>
      </c>
      <c r="B22" s="12" t="str">
        <f>FIGURES!B34</f>
        <v>Melanie Whitburn</v>
      </c>
      <c r="C22" s="12" t="str">
        <f>FIGURES!C34</f>
        <v>COB</v>
      </c>
      <c r="D22" s="67">
        <f>FIGURES!F34</f>
        <v>36369</v>
      </c>
      <c r="E22" s="12" t="str">
        <f>FIGURES!G34</f>
        <v>solo</v>
      </c>
      <c r="F22" s="16" t="s">
        <v>0</v>
      </c>
      <c r="G22" s="17">
        <v>6</v>
      </c>
      <c r="H22" s="17">
        <v>5.9</v>
      </c>
      <c r="I22" s="17">
        <v>6</v>
      </c>
      <c r="J22" s="17">
        <v>6.1</v>
      </c>
      <c r="K22" s="17">
        <v>6.1</v>
      </c>
      <c r="L22" s="17"/>
      <c r="M22" s="18">
        <f t="shared" si="0"/>
        <v>18.100000000000001</v>
      </c>
      <c r="N22" s="32">
        <f t="shared" si="1"/>
        <v>16.8933</v>
      </c>
      <c r="O22" s="19">
        <f t="shared" si="2"/>
        <v>5.9</v>
      </c>
      <c r="P22" s="19">
        <f t="shared" si="3"/>
        <v>6.1</v>
      </c>
      <c r="Q22" s="20">
        <v>0</v>
      </c>
    </row>
    <row r="23" spans="1:17" s="16" customFormat="1" ht="15.75" x14ac:dyDescent="0.25">
      <c r="A23" s="13">
        <v>22</v>
      </c>
      <c r="B23" s="12" t="str">
        <f>FIGURES!B35</f>
        <v>Isabelle Lynock</v>
      </c>
      <c r="C23" s="12" t="str">
        <f>FIGURES!C35</f>
        <v>COB</v>
      </c>
      <c r="D23" s="67">
        <f>FIGURES!F35</f>
        <v>35987</v>
      </c>
      <c r="E23" s="12">
        <f>FIGURES!G35</f>
        <v>0</v>
      </c>
      <c r="F23" s="16" t="s">
        <v>0</v>
      </c>
      <c r="G23" s="17">
        <v>5.3</v>
      </c>
      <c r="H23" s="17">
        <v>5.3</v>
      </c>
      <c r="I23" s="17">
        <v>5.5</v>
      </c>
      <c r="J23" s="17">
        <v>5.2</v>
      </c>
      <c r="K23" s="17">
        <v>5.4</v>
      </c>
      <c r="L23" s="17"/>
      <c r="M23" s="18">
        <f t="shared" si="0"/>
        <v>16.000000000000004</v>
      </c>
      <c r="N23" s="32">
        <f t="shared" si="1"/>
        <v>14.933299999999999</v>
      </c>
      <c r="O23" s="19">
        <f t="shared" si="2"/>
        <v>5.2</v>
      </c>
      <c r="P23" s="19">
        <f t="shared" si="3"/>
        <v>5.5</v>
      </c>
      <c r="Q23" s="20">
        <v>0</v>
      </c>
    </row>
    <row r="24" spans="1:17" s="16" customFormat="1" ht="15.75" x14ac:dyDescent="0.25">
      <c r="A24" s="13">
        <v>23</v>
      </c>
      <c r="B24" s="12" t="str">
        <f>FIGURES!B36</f>
        <v>ELLIE FROST</v>
      </c>
      <c r="C24" s="12" t="str">
        <f>FIGURES!C36</f>
        <v>rug</v>
      </c>
      <c r="D24" s="67">
        <f>FIGURES!F36</f>
        <v>36276</v>
      </c>
      <c r="E24" s="12">
        <f>FIGURES!G36</f>
        <v>0</v>
      </c>
      <c r="F24" s="16" t="s">
        <v>0</v>
      </c>
      <c r="G24" s="17">
        <v>5.4</v>
      </c>
      <c r="H24" s="17">
        <v>5.0999999999999996</v>
      </c>
      <c r="I24" s="17">
        <v>5.2</v>
      </c>
      <c r="J24" s="17">
        <v>5.6</v>
      </c>
      <c r="K24" s="17">
        <v>5.4</v>
      </c>
      <c r="L24" s="17"/>
      <c r="M24" s="18">
        <f t="shared" si="0"/>
        <v>15.999999999999995</v>
      </c>
      <c r="N24" s="32">
        <f t="shared" si="1"/>
        <v>14.933299999999999</v>
      </c>
      <c r="O24" s="19">
        <f t="shared" si="2"/>
        <v>5.0999999999999996</v>
      </c>
      <c r="P24" s="19">
        <f t="shared" si="3"/>
        <v>5.6</v>
      </c>
      <c r="Q24" s="20">
        <v>0</v>
      </c>
    </row>
    <row r="25" spans="1:17" s="16" customFormat="1" ht="15.75" x14ac:dyDescent="0.25">
      <c r="A25" s="13">
        <v>24</v>
      </c>
      <c r="B25" s="12" t="str">
        <f>FIGURES!B37</f>
        <v>Sydney Jackson</v>
      </c>
      <c r="C25" s="12" t="str">
        <f>FIGURES!C37</f>
        <v>COB</v>
      </c>
      <c r="D25" s="67">
        <f>FIGURES!F37</f>
        <v>36958</v>
      </c>
      <c r="E25" s="12" t="str">
        <f>FIGURES!G37</f>
        <v>solo</v>
      </c>
      <c r="F25" s="16" t="s">
        <v>0</v>
      </c>
      <c r="G25" s="17">
        <v>5.8</v>
      </c>
      <c r="H25" s="17">
        <v>5.8</v>
      </c>
      <c r="I25" s="17">
        <v>5.8</v>
      </c>
      <c r="J25" s="17">
        <v>5.7</v>
      </c>
      <c r="K25" s="17">
        <v>6</v>
      </c>
      <c r="L25" s="17"/>
      <c r="M25" s="18">
        <f t="shared" si="0"/>
        <v>17.399999999999999</v>
      </c>
      <c r="N25" s="32">
        <f t="shared" si="1"/>
        <v>16.239999999999998</v>
      </c>
      <c r="O25" s="19">
        <f t="shared" si="2"/>
        <v>5.7</v>
      </c>
      <c r="P25" s="19">
        <f t="shared" si="3"/>
        <v>6</v>
      </c>
      <c r="Q25" s="20">
        <v>0</v>
      </c>
    </row>
    <row r="26" spans="1:17" s="16" customFormat="1" ht="15.75" x14ac:dyDescent="0.25">
      <c r="A26" s="13">
        <v>25</v>
      </c>
      <c r="B26" s="12" t="str">
        <f>FIGURES!B38</f>
        <v>EMILY FIRTH</v>
      </c>
      <c r="C26" s="12" t="str">
        <f>FIGURES!C38</f>
        <v>rug</v>
      </c>
      <c r="D26" s="67">
        <f>FIGURES!F38</f>
        <v>33637</v>
      </c>
      <c r="E26" s="12">
        <f>FIGURES!G38</f>
        <v>0</v>
      </c>
      <c r="F26" s="16" t="s">
        <v>0</v>
      </c>
      <c r="G26" s="17">
        <v>6</v>
      </c>
      <c r="H26" s="17">
        <v>5.6</v>
      </c>
      <c r="I26" s="17">
        <v>5.6</v>
      </c>
      <c r="J26" s="17">
        <v>6</v>
      </c>
      <c r="K26" s="17">
        <v>6</v>
      </c>
      <c r="L26" s="17"/>
      <c r="M26" s="18">
        <f t="shared" si="0"/>
        <v>17.600000000000001</v>
      </c>
      <c r="N26" s="32">
        <f t="shared" si="1"/>
        <v>16.4267</v>
      </c>
      <c r="O26" s="19">
        <f t="shared" si="2"/>
        <v>5.6</v>
      </c>
      <c r="P26" s="19">
        <f t="shared" si="3"/>
        <v>6</v>
      </c>
      <c r="Q26" s="20">
        <v>0</v>
      </c>
    </row>
    <row r="27" spans="1:17" s="16" customFormat="1" ht="15.75" x14ac:dyDescent="0.25">
      <c r="A27" s="13">
        <v>26</v>
      </c>
      <c r="B27" s="12" t="str">
        <f>FIGURES!B39</f>
        <v>BECKY WILKINSON</v>
      </c>
      <c r="C27" s="12" t="str">
        <f>FIGURES!C39</f>
        <v>rug</v>
      </c>
      <c r="D27" s="67">
        <f>FIGURES!F39</f>
        <v>36773</v>
      </c>
      <c r="E27" s="12">
        <f>FIGURES!G39</f>
        <v>0</v>
      </c>
      <c r="F27" s="16" t="s">
        <v>0</v>
      </c>
      <c r="G27" s="17">
        <v>5.2</v>
      </c>
      <c r="H27" s="17">
        <v>5.3</v>
      </c>
      <c r="I27" s="17">
        <v>5.3</v>
      </c>
      <c r="J27" s="17">
        <v>5.2</v>
      </c>
      <c r="K27" s="17">
        <v>5.5</v>
      </c>
      <c r="L27" s="17"/>
      <c r="M27" s="18">
        <f t="shared" si="0"/>
        <v>15.8</v>
      </c>
      <c r="N27" s="32">
        <f t="shared" si="1"/>
        <v>14.746700000000001</v>
      </c>
      <c r="O27" s="19">
        <f t="shared" si="2"/>
        <v>5.2</v>
      </c>
      <c r="P27" s="19">
        <f t="shared" si="3"/>
        <v>5.5</v>
      </c>
      <c r="Q27" s="20">
        <v>0</v>
      </c>
    </row>
    <row r="28" spans="1:17" s="16" customFormat="1" ht="15.75" x14ac:dyDescent="0.25">
      <c r="A28" s="13">
        <v>27</v>
      </c>
      <c r="B28" s="12" t="str">
        <f>FIGURES!B40</f>
        <v>RHEA HOWARD</v>
      </c>
      <c r="C28" s="12" t="str">
        <f>FIGURES!C40</f>
        <v>COP</v>
      </c>
      <c r="D28" s="67">
        <f>FIGURES!F40</f>
        <v>36839</v>
      </c>
      <c r="E28" s="12" t="str">
        <f>FIGURES!G40</f>
        <v>solo</v>
      </c>
      <c r="F28" s="16" t="s">
        <v>0</v>
      </c>
      <c r="G28" s="17">
        <v>5.7</v>
      </c>
      <c r="H28" s="17">
        <v>6</v>
      </c>
      <c r="I28" s="17">
        <v>6</v>
      </c>
      <c r="J28" s="17">
        <v>6.1</v>
      </c>
      <c r="K28" s="17">
        <v>6.2</v>
      </c>
      <c r="L28" s="17"/>
      <c r="M28" s="18">
        <f t="shared" si="0"/>
        <v>18.099999999999998</v>
      </c>
      <c r="N28" s="32">
        <f t="shared" si="1"/>
        <v>16.8933</v>
      </c>
      <c r="O28" s="19">
        <f t="shared" si="2"/>
        <v>5.7</v>
      </c>
      <c r="P28" s="19">
        <f t="shared" si="3"/>
        <v>6.2</v>
      </c>
      <c r="Q28" s="20">
        <v>0</v>
      </c>
    </row>
    <row r="29" spans="1:17" s="16" customFormat="1" ht="15.75" x14ac:dyDescent="0.25">
      <c r="A29" s="13">
        <v>28</v>
      </c>
      <c r="B29" s="12" t="str">
        <f>FIGURES!B41</f>
        <v>EMILIA WALKER</v>
      </c>
      <c r="C29" s="12" t="str">
        <f>FIGURES!C41</f>
        <v>rug</v>
      </c>
      <c r="D29" s="67">
        <f>FIGURES!F41</f>
        <v>36188</v>
      </c>
      <c r="E29" s="12">
        <f>FIGURES!G41</f>
        <v>0</v>
      </c>
      <c r="F29" s="16" t="s">
        <v>0</v>
      </c>
      <c r="G29" s="17">
        <v>5.4</v>
      </c>
      <c r="H29" s="17">
        <v>4.9000000000000004</v>
      </c>
      <c r="I29" s="17">
        <v>5.5</v>
      </c>
      <c r="J29" s="17">
        <v>5.0999999999999996</v>
      </c>
      <c r="K29" s="17">
        <v>5.3</v>
      </c>
      <c r="L29" s="17"/>
      <c r="M29" s="18">
        <f t="shared" si="0"/>
        <v>15.799999999999997</v>
      </c>
      <c r="N29" s="32">
        <f t="shared" si="1"/>
        <v>14.746700000000001</v>
      </c>
      <c r="O29" s="19">
        <f t="shared" si="2"/>
        <v>4.9000000000000004</v>
      </c>
      <c r="P29" s="19">
        <f t="shared" si="3"/>
        <v>5.5</v>
      </c>
      <c r="Q29" s="20">
        <v>0</v>
      </c>
    </row>
    <row r="30" spans="1:17" s="16" customFormat="1" ht="15.75" x14ac:dyDescent="0.25">
      <c r="A30" s="13">
        <v>29</v>
      </c>
      <c r="B30" s="12" t="str">
        <f>FIGURES!B42</f>
        <v>Savannah Gracey</v>
      </c>
      <c r="C30" s="12" t="str">
        <f>FIGURES!C42</f>
        <v>Aquav</v>
      </c>
      <c r="D30" s="67">
        <f>FIGURES!F42</f>
        <v>36669</v>
      </c>
      <c r="E30" s="12">
        <f>FIGURES!G42</f>
        <v>0</v>
      </c>
      <c r="F30" s="16" t="s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8">
        <f t="shared" si="0"/>
        <v>0</v>
      </c>
      <c r="N30" s="32">
        <f t="shared" si="1"/>
        <v>0</v>
      </c>
      <c r="O30" s="19">
        <f t="shared" si="2"/>
        <v>0</v>
      </c>
      <c r="P30" s="19">
        <f t="shared" si="3"/>
        <v>0</v>
      </c>
      <c r="Q30" s="20">
        <v>0</v>
      </c>
    </row>
    <row r="31" spans="1:17" s="16" customFormat="1" ht="15.75" x14ac:dyDescent="0.25">
      <c r="A31" s="13">
        <v>30</v>
      </c>
      <c r="B31" s="12" t="str">
        <f>FIGURES!B43</f>
        <v>RHIA PERKS</v>
      </c>
      <c r="C31" s="12" t="str">
        <f>FIGURES!C43</f>
        <v>rug</v>
      </c>
      <c r="D31" s="67">
        <f>FIGURES!F43</f>
        <v>36706</v>
      </c>
      <c r="E31" s="12" t="str">
        <f>FIGURES!G43</f>
        <v>solo</v>
      </c>
      <c r="F31" s="16" t="s">
        <v>0</v>
      </c>
      <c r="G31" s="17">
        <v>5.8</v>
      </c>
      <c r="H31" s="17">
        <v>5.8</v>
      </c>
      <c r="I31" s="17">
        <v>5.6</v>
      </c>
      <c r="J31" s="17">
        <v>6.2</v>
      </c>
      <c r="K31" s="17">
        <v>6</v>
      </c>
      <c r="L31" s="17"/>
      <c r="M31" s="18">
        <f t="shared" si="0"/>
        <v>17.599999999999998</v>
      </c>
      <c r="N31" s="32">
        <f t="shared" si="1"/>
        <v>16.4267</v>
      </c>
      <c r="O31" s="19">
        <f t="shared" si="2"/>
        <v>5.6</v>
      </c>
      <c r="P31" s="19">
        <f t="shared" si="3"/>
        <v>6.2</v>
      </c>
      <c r="Q31" s="20">
        <v>0</v>
      </c>
    </row>
    <row r="32" spans="1:17" s="16" customFormat="1" ht="15.75" x14ac:dyDescent="0.25">
      <c r="A32" s="13">
        <v>31</v>
      </c>
      <c r="B32" s="12" t="str">
        <f>FIGURES!B44</f>
        <v>Yvette Baker</v>
      </c>
      <c r="C32" s="12" t="str">
        <f>FIGURES!C44</f>
        <v>COB</v>
      </c>
      <c r="D32" s="67">
        <f>FIGURES!F44</f>
        <v>33567</v>
      </c>
      <c r="E32" s="12">
        <f>FIGURES!G44</f>
        <v>0</v>
      </c>
      <c r="F32" s="16" t="s">
        <v>0</v>
      </c>
      <c r="G32" s="17">
        <v>7</v>
      </c>
      <c r="H32" s="17">
        <v>6.1</v>
      </c>
      <c r="I32" s="17">
        <v>6.3</v>
      </c>
      <c r="J32" s="17">
        <v>6.7</v>
      </c>
      <c r="K32" s="17">
        <v>6.3</v>
      </c>
      <c r="L32" s="17"/>
      <c r="M32" s="18">
        <f t="shared" si="0"/>
        <v>19.299999999999997</v>
      </c>
      <c r="N32" s="32">
        <f t="shared" si="1"/>
        <v>18.013300000000001</v>
      </c>
      <c r="O32" s="19">
        <f t="shared" si="2"/>
        <v>6.1</v>
      </c>
      <c r="P32" s="19">
        <f t="shared" si="3"/>
        <v>7</v>
      </c>
      <c r="Q32" s="20">
        <v>0</v>
      </c>
    </row>
    <row r="33" spans="1:17" s="16" customFormat="1" ht="15.75" x14ac:dyDescent="0.25">
      <c r="A33" s="13">
        <v>32</v>
      </c>
      <c r="B33" s="12" t="str">
        <f>FIGURES!B45</f>
        <v>MEREDITH WHITING</v>
      </c>
      <c r="C33" s="12" t="str">
        <f>FIGURES!C45</f>
        <v>rug</v>
      </c>
      <c r="D33" s="67">
        <f>FIGURES!F45</f>
        <v>36035</v>
      </c>
      <c r="E33" s="12">
        <f>FIGURES!G45</f>
        <v>0</v>
      </c>
      <c r="F33" s="16" t="s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8">
        <f t="shared" si="0"/>
        <v>0</v>
      </c>
      <c r="N33" s="32">
        <f t="shared" si="1"/>
        <v>0</v>
      </c>
      <c r="O33" s="19">
        <f t="shared" si="2"/>
        <v>0</v>
      </c>
      <c r="P33" s="19">
        <f t="shared" si="3"/>
        <v>0</v>
      </c>
      <c r="Q33" s="20">
        <v>0</v>
      </c>
    </row>
    <row r="34" spans="1:17" s="16" customFormat="1" ht="15.75" x14ac:dyDescent="0.25">
      <c r="A34" s="13">
        <v>33</v>
      </c>
      <c r="B34" s="12" t="str">
        <f>FIGURES!B46</f>
        <v>Jodie Norton</v>
      </c>
      <c r="C34" s="12" t="str">
        <f>FIGURES!C46</f>
        <v>COB</v>
      </c>
      <c r="D34" s="67">
        <f>FIGURES!F46</f>
        <v>36504</v>
      </c>
      <c r="E34" s="12">
        <f>FIGURES!G46</f>
        <v>0</v>
      </c>
      <c r="F34" s="16" t="s">
        <v>0</v>
      </c>
      <c r="G34" s="17">
        <v>5.9</v>
      </c>
      <c r="H34" s="17">
        <v>6</v>
      </c>
      <c r="I34" s="17">
        <v>5.8</v>
      </c>
      <c r="J34" s="17">
        <v>5.8</v>
      </c>
      <c r="K34" s="17">
        <v>5.6</v>
      </c>
      <c r="L34" s="17"/>
      <c r="M34" s="18">
        <f t="shared" ref="M34:M61" si="4">SUM(G34:L34)-O34-P34</f>
        <v>17.5</v>
      </c>
      <c r="N34" s="32">
        <f t="shared" ref="N34:N65" si="5">ROUND((SUM(G34:L34)-SUM(O34:P34))*$C$1/3,4)</f>
        <v>16.333300000000001</v>
      </c>
      <c r="O34" s="19">
        <f t="shared" ref="O34:O61" si="6">MIN(G34:L34)</f>
        <v>5.6</v>
      </c>
      <c r="P34" s="19">
        <f t="shared" ref="P34:P61" si="7">MAX(G34:L34)</f>
        <v>6</v>
      </c>
      <c r="Q34" s="20">
        <v>0</v>
      </c>
    </row>
    <row r="35" spans="1:17" s="16" customFormat="1" ht="15.75" x14ac:dyDescent="0.25">
      <c r="A35" s="13">
        <v>34</v>
      </c>
      <c r="B35" s="12" t="str">
        <f>FIGURES!B47</f>
        <v>Chloe McLelland</v>
      </c>
      <c r="C35" s="12" t="str">
        <f>FIGURES!C47</f>
        <v>gssc</v>
      </c>
      <c r="D35" s="67">
        <f>FIGURES!F47</f>
        <v>36202</v>
      </c>
      <c r="E35" s="12" t="str">
        <f>FIGURES!G47</f>
        <v>solo</v>
      </c>
      <c r="F35" s="16" t="s">
        <v>0</v>
      </c>
      <c r="G35" s="17">
        <v>5.8</v>
      </c>
      <c r="H35" s="17">
        <v>6</v>
      </c>
      <c r="I35" s="17">
        <v>6</v>
      </c>
      <c r="J35" s="17">
        <v>6</v>
      </c>
      <c r="K35" s="17">
        <v>5.9</v>
      </c>
      <c r="L35" s="17"/>
      <c r="M35" s="18">
        <f t="shared" si="4"/>
        <v>17.900000000000002</v>
      </c>
      <c r="N35" s="32">
        <f t="shared" si="5"/>
        <v>16.706700000000001</v>
      </c>
      <c r="O35" s="19">
        <f t="shared" si="6"/>
        <v>5.8</v>
      </c>
      <c r="P35" s="19">
        <f t="shared" si="7"/>
        <v>6</v>
      </c>
      <c r="Q35" s="20">
        <v>0</v>
      </c>
    </row>
    <row r="36" spans="1:17" s="16" customFormat="1" ht="15.75" x14ac:dyDescent="0.25">
      <c r="A36" s="13">
        <v>35</v>
      </c>
      <c r="B36" s="12" t="str">
        <f>FIGURES!B48</f>
        <v>INNEZ MERRETT</v>
      </c>
      <c r="C36" s="12" t="str">
        <f>FIGURES!C48</f>
        <v>Chlt</v>
      </c>
      <c r="D36" s="67">
        <f>FIGURES!F48</f>
        <v>36855</v>
      </c>
      <c r="E36" s="12">
        <f>FIGURES!G48</f>
        <v>0</v>
      </c>
      <c r="F36" s="16" t="s">
        <v>0</v>
      </c>
      <c r="G36" s="17">
        <v>5.0999999999999996</v>
      </c>
      <c r="H36" s="17">
        <v>5.2</v>
      </c>
      <c r="I36" s="17">
        <v>4.9000000000000004</v>
      </c>
      <c r="J36" s="17">
        <v>4.9000000000000004</v>
      </c>
      <c r="K36" s="17">
        <v>5.2</v>
      </c>
      <c r="L36" s="17"/>
      <c r="M36" s="18">
        <f t="shared" si="4"/>
        <v>15.2</v>
      </c>
      <c r="N36" s="32">
        <f t="shared" si="5"/>
        <v>14.1867</v>
      </c>
      <c r="O36" s="19">
        <f t="shared" si="6"/>
        <v>4.9000000000000004</v>
      </c>
      <c r="P36" s="19">
        <f t="shared" si="7"/>
        <v>5.2</v>
      </c>
      <c r="Q36" s="20">
        <v>0</v>
      </c>
    </row>
    <row r="37" spans="1:17" s="16" customFormat="1" ht="15.75" x14ac:dyDescent="0.25">
      <c r="A37" s="13">
        <v>36</v>
      </c>
      <c r="B37" s="12" t="str">
        <f>FIGURES!B49</f>
        <v>ELEANOR GARRARD</v>
      </c>
      <c r="C37" s="12" t="str">
        <f>FIGURES!C49</f>
        <v>rug</v>
      </c>
      <c r="D37" s="67">
        <f>FIGURES!F49</f>
        <v>37089</v>
      </c>
      <c r="E37" s="12">
        <f>FIGURES!G49</f>
        <v>0</v>
      </c>
      <c r="F37" s="16" t="s">
        <v>0</v>
      </c>
      <c r="G37" s="17">
        <v>5.0999999999999996</v>
      </c>
      <c r="H37" s="17">
        <v>5</v>
      </c>
      <c r="I37" s="17">
        <v>5.2</v>
      </c>
      <c r="J37" s="17">
        <v>5.0999999999999996</v>
      </c>
      <c r="K37" s="17">
        <v>5.3</v>
      </c>
      <c r="L37" s="17"/>
      <c r="M37" s="18">
        <f t="shared" si="4"/>
        <v>15.399999999999999</v>
      </c>
      <c r="N37" s="32">
        <f t="shared" si="5"/>
        <v>14.3733</v>
      </c>
      <c r="O37" s="19">
        <f t="shared" si="6"/>
        <v>5</v>
      </c>
      <c r="P37" s="19">
        <f t="shared" si="7"/>
        <v>5.3</v>
      </c>
      <c r="Q37" s="20">
        <v>0</v>
      </c>
    </row>
    <row r="38" spans="1:17" s="16" customFormat="1" ht="15.75" x14ac:dyDescent="0.25">
      <c r="A38" s="13">
        <v>37</v>
      </c>
      <c r="B38" s="12" t="str">
        <f>FIGURES!B50</f>
        <v>GRACE HUETT</v>
      </c>
      <c r="C38" s="12" t="str">
        <f>FIGURES!C50</f>
        <v>rug</v>
      </c>
      <c r="D38" s="67">
        <f>FIGURES!F50</f>
        <v>36638</v>
      </c>
      <c r="E38" s="12">
        <f>FIGURES!G50</f>
        <v>0</v>
      </c>
      <c r="F38" s="16" t="s">
        <v>0</v>
      </c>
      <c r="G38" s="17">
        <v>5.8</v>
      </c>
      <c r="H38" s="17">
        <v>5.6</v>
      </c>
      <c r="I38" s="17">
        <v>5.3</v>
      </c>
      <c r="J38" s="17">
        <v>5.7</v>
      </c>
      <c r="K38" s="17">
        <v>5.6</v>
      </c>
      <c r="L38" s="17"/>
      <c r="M38" s="18">
        <f t="shared" si="4"/>
        <v>16.899999999999999</v>
      </c>
      <c r="N38" s="32">
        <f t="shared" si="5"/>
        <v>15.773300000000001</v>
      </c>
      <c r="O38" s="19">
        <f t="shared" si="6"/>
        <v>5.3</v>
      </c>
      <c r="P38" s="19">
        <f t="shared" si="7"/>
        <v>5.8</v>
      </c>
      <c r="Q38" s="20">
        <v>0</v>
      </c>
    </row>
    <row r="39" spans="1:17" s="16" customFormat="1" ht="15.75" x14ac:dyDescent="0.25">
      <c r="A39" s="13">
        <v>38</v>
      </c>
      <c r="B39" s="12"/>
      <c r="C39" s="12"/>
      <c r="D39" s="67"/>
      <c r="E39" s="12"/>
      <c r="G39" s="17"/>
      <c r="H39" s="17"/>
      <c r="I39" s="17"/>
      <c r="J39" s="17"/>
      <c r="K39" s="17"/>
      <c r="L39" s="17"/>
      <c r="M39" s="18">
        <f t="shared" si="4"/>
        <v>0</v>
      </c>
      <c r="N39" s="32">
        <f t="shared" si="5"/>
        <v>0</v>
      </c>
      <c r="O39" s="19">
        <f t="shared" si="6"/>
        <v>0</v>
      </c>
      <c r="P39" s="19">
        <f t="shared" si="7"/>
        <v>0</v>
      </c>
      <c r="Q39" s="20">
        <v>0</v>
      </c>
    </row>
    <row r="40" spans="1:17" s="16" customFormat="1" ht="15.75" x14ac:dyDescent="0.25">
      <c r="A40" s="13">
        <v>39</v>
      </c>
      <c r="B40" s="12"/>
      <c r="C40" s="12"/>
      <c r="D40" s="67"/>
      <c r="E40" s="12"/>
      <c r="G40" s="17"/>
      <c r="H40" s="17"/>
      <c r="I40" s="17"/>
      <c r="J40" s="17"/>
      <c r="K40" s="17"/>
      <c r="L40" s="17"/>
      <c r="M40" s="18">
        <f t="shared" si="4"/>
        <v>0</v>
      </c>
      <c r="N40" s="32">
        <f t="shared" si="5"/>
        <v>0</v>
      </c>
      <c r="O40" s="19">
        <f t="shared" si="6"/>
        <v>0</v>
      </c>
      <c r="P40" s="19">
        <f t="shared" si="7"/>
        <v>0</v>
      </c>
      <c r="Q40" s="20">
        <v>0</v>
      </c>
    </row>
    <row r="41" spans="1:17" s="16" customFormat="1" ht="15.75" x14ac:dyDescent="0.25">
      <c r="A41" s="13">
        <v>40</v>
      </c>
      <c r="B41" s="12"/>
      <c r="C41" s="12"/>
      <c r="D41" s="67"/>
      <c r="E41" s="12"/>
      <c r="G41" s="17"/>
      <c r="H41" s="17"/>
      <c r="I41" s="17"/>
      <c r="J41" s="17"/>
      <c r="K41" s="17"/>
      <c r="L41" s="17"/>
      <c r="M41" s="18">
        <f t="shared" si="4"/>
        <v>0</v>
      </c>
      <c r="N41" s="32">
        <f t="shared" si="5"/>
        <v>0</v>
      </c>
      <c r="O41" s="19">
        <f t="shared" si="6"/>
        <v>0</v>
      </c>
      <c r="P41" s="19">
        <f t="shared" si="7"/>
        <v>0</v>
      </c>
      <c r="Q41" s="20">
        <v>0</v>
      </c>
    </row>
    <row r="42" spans="1:17" s="16" customFormat="1" ht="15.75" x14ac:dyDescent="0.25">
      <c r="A42" s="13">
        <v>41</v>
      </c>
      <c r="B42" s="12"/>
      <c r="C42" s="12"/>
      <c r="D42" s="67"/>
      <c r="E42" s="12"/>
      <c r="G42" s="17"/>
      <c r="H42" s="17"/>
      <c r="I42" s="17"/>
      <c r="J42" s="17"/>
      <c r="K42" s="17"/>
      <c r="L42" s="17"/>
      <c r="M42" s="18">
        <f t="shared" si="4"/>
        <v>0</v>
      </c>
      <c r="N42" s="32">
        <f t="shared" si="5"/>
        <v>0</v>
      </c>
      <c r="O42" s="19">
        <f t="shared" si="6"/>
        <v>0</v>
      </c>
      <c r="P42" s="19">
        <f t="shared" si="7"/>
        <v>0</v>
      </c>
      <c r="Q42" s="20">
        <v>0</v>
      </c>
    </row>
    <row r="43" spans="1:17" s="16" customFormat="1" ht="15.75" x14ac:dyDescent="0.25">
      <c r="A43" s="13">
        <v>42</v>
      </c>
      <c r="B43" s="12"/>
      <c r="C43" s="12"/>
      <c r="D43" s="67"/>
      <c r="E43" s="12"/>
      <c r="G43" s="17"/>
      <c r="H43" s="17"/>
      <c r="I43" s="17"/>
      <c r="J43" s="17"/>
      <c r="K43" s="17"/>
      <c r="L43" s="17"/>
      <c r="M43" s="18">
        <f t="shared" si="4"/>
        <v>0</v>
      </c>
      <c r="N43" s="32">
        <f t="shared" si="5"/>
        <v>0</v>
      </c>
      <c r="O43" s="19">
        <f t="shared" si="6"/>
        <v>0</v>
      </c>
      <c r="P43" s="19">
        <f t="shared" si="7"/>
        <v>0</v>
      </c>
      <c r="Q43" s="20">
        <v>0</v>
      </c>
    </row>
    <row r="44" spans="1:17" s="16" customFormat="1" ht="15.75" x14ac:dyDescent="0.25">
      <c r="A44" s="13">
        <v>43</v>
      </c>
      <c r="B44" s="12"/>
      <c r="C44" s="12"/>
      <c r="D44" s="67"/>
      <c r="E44" s="12"/>
      <c r="G44" s="17"/>
      <c r="H44" s="17"/>
      <c r="I44" s="17"/>
      <c r="J44" s="17"/>
      <c r="K44" s="17"/>
      <c r="L44" s="17"/>
      <c r="M44" s="18">
        <f t="shared" si="4"/>
        <v>0</v>
      </c>
      <c r="N44" s="32">
        <f t="shared" si="5"/>
        <v>0</v>
      </c>
      <c r="O44" s="19">
        <f t="shared" si="6"/>
        <v>0</v>
      </c>
      <c r="P44" s="19">
        <f t="shared" si="7"/>
        <v>0</v>
      </c>
      <c r="Q44" s="20">
        <v>0</v>
      </c>
    </row>
    <row r="45" spans="1:17" s="16" customFormat="1" ht="15.75" x14ac:dyDescent="0.25">
      <c r="A45" s="13">
        <v>44</v>
      </c>
      <c r="B45" s="12"/>
      <c r="C45" s="12"/>
      <c r="D45" s="67"/>
      <c r="E45" s="12"/>
      <c r="G45" s="17"/>
      <c r="H45" s="17"/>
      <c r="I45" s="17"/>
      <c r="J45" s="17"/>
      <c r="K45" s="17"/>
      <c r="L45" s="17"/>
      <c r="M45" s="18">
        <f t="shared" si="4"/>
        <v>0</v>
      </c>
      <c r="N45" s="32">
        <f t="shared" si="5"/>
        <v>0</v>
      </c>
      <c r="O45" s="19">
        <f t="shared" si="6"/>
        <v>0</v>
      </c>
      <c r="P45" s="19">
        <f t="shared" si="7"/>
        <v>0</v>
      </c>
      <c r="Q45" s="20">
        <v>0</v>
      </c>
    </row>
    <row r="46" spans="1:17" s="16" customFormat="1" ht="15.75" x14ac:dyDescent="0.25">
      <c r="A46" s="13">
        <v>45</v>
      </c>
      <c r="B46" s="12"/>
      <c r="C46" s="12"/>
      <c r="D46" s="67"/>
      <c r="E46" s="12"/>
      <c r="G46" s="17"/>
      <c r="H46" s="17"/>
      <c r="I46" s="17"/>
      <c r="J46" s="17"/>
      <c r="K46" s="17"/>
      <c r="L46" s="17"/>
      <c r="M46" s="18">
        <f t="shared" si="4"/>
        <v>0</v>
      </c>
      <c r="N46" s="32">
        <f t="shared" si="5"/>
        <v>0</v>
      </c>
      <c r="O46" s="19">
        <f t="shared" si="6"/>
        <v>0</v>
      </c>
      <c r="P46" s="19">
        <f t="shared" si="7"/>
        <v>0</v>
      </c>
      <c r="Q46" s="20">
        <v>0</v>
      </c>
    </row>
    <row r="47" spans="1:17" s="16" customFormat="1" ht="15.75" x14ac:dyDescent="0.25">
      <c r="A47" s="13">
        <v>46</v>
      </c>
      <c r="B47" s="12"/>
      <c r="C47" s="12"/>
      <c r="D47" s="67"/>
      <c r="E47" s="12"/>
      <c r="G47" s="17"/>
      <c r="H47" s="17"/>
      <c r="I47" s="17"/>
      <c r="J47" s="17"/>
      <c r="K47" s="17"/>
      <c r="L47" s="17"/>
      <c r="M47" s="18">
        <f t="shared" si="4"/>
        <v>0</v>
      </c>
      <c r="N47" s="32">
        <f t="shared" si="5"/>
        <v>0</v>
      </c>
      <c r="O47" s="19">
        <f t="shared" si="6"/>
        <v>0</v>
      </c>
      <c r="P47" s="19">
        <f t="shared" si="7"/>
        <v>0</v>
      </c>
      <c r="Q47" s="20">
        <v>0</v>
      </c>
    </row>
    <row r="48" spans="1:17" s="16" customFormat="1" ht="15.75" x14ac:dyDescent="0.25">
      <c r="A48" s="13">
        <v>47</v>
      </c>
      <c r="B48" s="12"/>
      <c r="C48" s="12"/>
      <c r="D48" s="67"/>
      <c r="E48" s="12"/>
      <c r="G48" s="17"/>
      <c r="H48" s="17"/>
      <c r="I48" s="17"/>
      <c r="J48" s="17"/>
      <c r="K48" s="17"/>
      <c r="L48" s="17"/>
      <c r="M48" s="18">
        <f t="shared" si="4"/>
        <v>0</v>
      </c>
      <c r="N48" s="32">
        <f t="shared" si="5"/>
        <v>0</v>
      </c>
      <c r="O48" s="19">
        <f t="shared" si="6"/>
        <v>0</v>
      </c>
      <c r="P48" s="19">
        <f t="shared" si="7"/>
        <v>0</v>
      </c>
      <c r="Q48" s="20">
        <v>0</v>
      </c>
    </row>
    <row r="49" spans="1:17" s="16" customFormat="1" ht="15.75" x14ac:dyDescent="0.25">
      <c r="A49" s="13">
        <v>48</v>
      </c>
      <c r="B49" s="12"/>
      <c r="C49" s="12"/>
      <c r="D49" s="67"/>
      <c r="E49" s="12"/>
      <c r="G49" s="17"/>
      <c r="H49" s="17"/>
      <c r="I49" s="17"/>
      <c r="J49" s="17"/>
      <c r="K49" s="17"/>
      <c r="L49" s="17"/>
      <c r="M49" s="18">
        <f t="shared" si="4"/>
        <v>0</v>
      </c>
      <c r="N49" s="32">
        <f t="shared" si="5"/>
        <v>0</v>
      </c>
      <c r="O49" s="19">
        <f t="shared" si="6"/>
        <v>0</v>
      </c>
      <c r="P49" s="19">
        <f t="shared" si="7"/>
        <v>0</v>
      </c>
      <c r="Q49" s="20">
        <v>0</v>
      </c>
    </row>
    <row r="50" spans="1:17" s="16" customFormat="1" ht="15.75" x14ac:dyDescent="0.25">
      <c r="A50" s="13">
        <v>49</v>
      </c>
      <c r="B50" s="12"/>
      <c r="C50" s="12"/>
      <c r="D50" s="67"/>
      <c r="E50" s="12"/>
      <c r="G50" s="17"/>
      <c r="H50" s="17"/>
      <c r="I50" s="17"/>
      <c r="J50" s="17"/>
      <c r="K50" s="17"/>
      <c r="L50" s="17"/>
      <c r="M50" s="18">
        <f t="shared" si="4"/>
        <v>0</v>
      </c>
      <c r="N50" s="32">
        <f t="shared" si="5"/>
        <v>0</v>
      </c>
      <c r="O50" s="19">
        <f t="shared" si="6"/>
        <v>0</v>
      </c>
      <c r="P50" s="19">
        <f t="shared" si="7"/>
        <v>0</v>
      </c>
      <c r="Q50" s="20">
        <v>0</v>
      </c>
    </row>
    <row r="51" spans="1:17" s="16" customFormat="1" ht="15.75" x14ac:dyDescent="0.25">
      <c r="A51" s="13">
        <v>50</v>
      </c>
      <c r="B51" s="12"/>
      <c r="C51" s="12"/>
      <c r="D51" s="67"/>
      <c r="E51" s="12"/>
      <c r="G51" s="17"/>
      <c r="H51" s="17"/>
      <c r="I51" s="17"/>
      <c r="J51" s="17"/>
      <c r="K51" s="17"/>
      <c r="L51" s="17"/>
      <c r="M51" s="18">
        <f t="shared" si="4"/>
        <v>0</v>
      </c>
      <c r="N51" s="32">
        <f t="shared" si="5"/>
        <v>0</v>
      </c>
      <c r="O51" s="19">
        <f t="shared" si="6"/>
        <v>0</v>
      </c>
      <c r="P51" s="19">
        <f t="shared" si="7"/>
        <v>0</v>
      </c>
      <c r="Q51" s="20">
        <v>0</v>
      </c>
    </row>
    <row r="52" spans="1:17" s="16" customFormat="1" ht="15.75" x14ac:dyDescent="0.25">
      <c r="A52" s="13">
        <v>51</v>
      </c>
      <c r="B52" s="12"/>
      <c r="C52" s="12"/>
      <c r="D52" s="67"/>
      <c r="E52" s="12"/>
      <c r="G52" s="17"/>
      <c r="H52" s="17"/>
      <c r="I52" s="17"/>
      <c r="J52" s="17"/>
      <c r="K52" s="17"/>
      <c r="L52" s="17"/>
      <c r="M52" s="18">
        <f t="shared" si="4"/>
        <v>0</v>
      </c>
      <c r="N52" s="32">
        <f t="shared" si="5"/>
        <v>0</v>
      </c>
      <c r="O52" s="19">
        <f t="shared" si="6"/>
        <v>0</v>
      </c>
      <c r="P52" s="19">
        <f t="shared" si="7"/>
        <v>0</v>
      </c>
      <c r="Q52" s="20">
        <v>0</v>
      </c>
    </row>
    <row r="53" spans="1:17" s="16" customFormat="1" ht="15.75" x14ac:dyDescent="0.25">
      <c r="A53" s="13">
        <v>52</v>
      </c>
      <c r="B53" s="12"/>
      <c r="C53" s="12"/>
      <c r="D53" s="67"/>
      <c r="E53" s="12"/>
      <c r="G53" s="17"/>
      <c r="H53" s="17"/>
      <c r="I53" s="17"/>
      <c r="J53" s="17"/>
      <c r="K53" s="17"/>
      <c r="L53" s="17"/>
      <c r="M53" s="18">
        <f t="shared" si="4"/>
        <v>0</v>
      </c>
      <c r="N53" s="32">
        <f t="shared" si="5"/>
        <v>0</v>
      </c>
      <c r="O53" s="19">
        <f t="shared" si="6"/>
        <v>0</v>
      </c>
      <c r="P53" s="19">
        <f t="shared" si="7"/>
        <v>0</v>
      </c>
      <c r="Q53" s="20">
        <v>0</v>
      </c>
    </row>
    <row r="54" spans="1:17" s="16" customFormat="1" ht="15.75" x14ac:dyDescent="0.25">
      <c r="A54" s="13">
        <v>53</v>
      </c>
      <c r="B54" s="12"/>
      <c r="C54" s="12"/>
      <c r="D54" s="67"/>
      <c r="E54" s="12"/>
      <c r="G54" s="17"/>
      <c r="H54" s="17"/>
      <c r="I54" s="17"/>
      <c r="J54" s="17"/>
      <c r="K54" s="17"/>
      <c r="L54" s="17"/>
      <c r="M54" s="18">
        <f t="shared" si="4"/>
        <v>0</v>
      </c>
      <c r="N54" s="32">
        <f t="shared" si="5"/>
        <v>0</v>
      </c>
      <c r="O54" s="19">
        <f t="shared" si="6"/>
        <v>0</v>
      </c>
      <c r="P54" s="19">
        <f t="shared" si="7"/>
        <v>0</v>
      </c>
      <c r="Q54" s="20">
        <v>0</v>
      </c>
    </row>
    <row r="55" spans="1:17" s="16" customFormat="1" ht="15.75" x14ac:dyDescent="0.25">
      <c r="A55" s="13">
        <v>54</v>
      </c>
      <c r="B55" s="12"/>
      <c r="C55" s="12"/>
      <c r="D55" s="67"/>
      <c r="E55" s="12"/>
      <c r="G55" s="17"/>
      <c r="H55" s="17"/>
      <c r="I55" s="17"/>
      <c r="J55" s="17"/>
      <c r="K55" s="17"/>
      <c r="L55" s="17"/>
      <c r="M55" s="18">
        <f t="shared" si="4"/>
        <v>0</v>
      </c>
      <c r="N55" s="32">
        <f t="shared" si="5"/>
        <v>0</v>
      </c>
      <c r="O55" s="19">
        <f t="shared" si="6"/>
        <v>0</v>
      </c>
      <c r="P55" s="19">
        <f t="shared" si="7"/>
        <v>0</v>
      </c>
      <c r="Q55" s="20">
        <v>0</v>
      </c>
    </row>
    <row r="56" spans="1:17" s="16" customFormat="1" ht="15.75" x14ac:dyDescent="0.25">
      <c r="A56" s="13">
        <v>55</v>
      </c>
      <c r="B56" s="12"/>
      <c r="C56" s="12"/>
      <c r="D56" s="67"/>
      <c r="E56" s="12"/>
      <c r="G56" s="17"/>
      <c r="H56" s="17"/>
      <c r="I56" s="17"/>
      <c r="J56" s="17"/>
      <c r="K56" s="17"/>
      <c r="L56" s="17"/>
      <c r="M56" s="18">
        <f t="shared" si="4"/>
        <v>0</v>
      </c>
      <c r="N56" s="32">
        <f t="shared" si="5"/>
        <v>0</v>
      </c>
      <c r="O56" s="19">
        <f t="shared" si="6"/>
        <v>0</v>
      </c>
      <c r="P56" s="19">
        <f t="shared" si="7"/>
        <v>0</v>
      </c>
      <c r="Q56" s="20">
        <v>0</v>
      </c>
    </row>
    <row r="57" spans="1:17" s="16" customFormat="1" ht="15.75" x14ac:dyDescent="0.25">
      <c r="A57" s="13">
        <v>56</v>
      </c>
      <c r="B57" s="12"/>
      <c r="C57" s="12"/>
      <c r="D57" s="67"/>
      <c r="E57" s="12"/>
      <c r="G57" s="17"/>
      <c r="H57" s="17"/>
      <c r="I57" s="17"/>
      <c r="J57" s="17"/>
      <c r="K57" s="17"/>
      <c r="L57" s="17"/>
      <c r="M57" s="18">
        <f t="shared" si="4"/>
        <v>0</v>
      </c>
      <c r="N57" s="32">
        <f t="shared" si="5"/>
        <v>0</v>
      </c>
      <c r="O57" s="19">
        <f t="shared" si="6"/>
        <v>0</v>
      </c>
      <c r="P57" s="19">
        <f t="shared" si="7"/>
        <v>0</v>
      </c>
      <c r="Q57" s="20">
        <v>0</v>
      </c>
    </row>
    <row r="58" spans="1:17" s="16" customFormat="1" ht="15.75" x14ac:dyDescent="0.25">
      <c r="A58" s="13">
        <v>57</v>
      </c>
      <c r="B58" s="12"/>
      <c r="C58" s="12"/>
      <c r="D58" s="67"/>
      <c r="E58" s="12"/>
      <c r="G58" s="17"/>
      <c r="H58" s="17"/>
      <c r="I58" s="17"/>
      <c r="J58" s="17"/>
      <c r="K58" s="17"/>
      <c r="L58" s="17"/>
      <c r="M58" s="18">
        <f t="shared" si="4"/>
        <v>0</v>
      </c>
      <c r="N58" s="32">
        <f t="shared" si="5"/>
        <v>0</v>
      </c>
      <c r="O58" s="19">
        <f t="shared" si="6"/>
        <v>0</v>
      </c>
      <c r="P58" s="19">
        <f t="shared" si="7"/>
        <v>0</v>
      </c>
      <c r="Q58" s="20">
        <v>0</v>
      </c>
    </row>
    <row r="59" spans="1:17" s="16" customFormat="1" ht="15.75" x14ac:dyDescent="0.25">
      <c r="A59" s="13">
        <v>58</v>
      </c>
      <c r="B59" s="12"/>
      <c r="C59" s="12"/>
      <c r="D59" s="67"/>
      <c r="E59" s="12"/>
      <c r="G59" s="17"/>
      <c r="H59" s="17"/>
      <c r="I59" s="17"/>
      <c r="J59" s="17"/>
      <c r="K59" s="17"/>
      <c r="L59" s="17"/>
      <c r="M59" s="18">
        <f t="shared" si="4"/>
        <v>0</v>
      </c>
      <c r="N59" s="32">
        <f t="shared" si="5"/>
        <v>0</v>
      </c>
      <c r="O59" s="19">
        <f t="shared" si="6"/>
        <v>0</v>
      </c>
      <c r="P59" s="19">
        <f t="shared" si="7"/>
        <v>0</v>
      </c>
      <c r="Q59" s="20">
        <v>0</v>
      </c>
    </row>
    <row r="60" spans="1:17" s="16" customFormat="1" ht="15.75" x14ac:dyDescent="0.25">
      <c r="A60" s="13">
        <v>59</v>
      </c>
      <c r="B60" s="12"/>
      <c r="C60" s="12"/>
      <c r="D60" s="67"/>
      <c r="E60" s="12"/>
      <c r="G60" s="17"/>
      <c r="H60" s="17"/>
      <c r="I60" s="17"/>
      <c r="J60" s="17"/>
      <c r="K60" s="17"/>
      <c r="L60" s="17"/>
      <c r="M60" s="18">
        <f t="shared" si="4"/>
        <v>0</v>
      </c>
      <c r="N60" s="32">
        <f t="shared" si="5"/>
        <v>0</v>
      </c>
      <c r="O60" s="19">
        <f t="shared" si="6"/>
        <v>0</v>
      </c>
      <c r="P60" s="19">
        <f t="shared" si="7"/>
        <v>0</v>
      </c>
      <c r="Q60" s="20">
        <v>0</v>
      </c>
    </row>
    <row r="61" spans="1:17" s="16" customFormat="1" ht="15.75" x14ac:dyDescent="0.25">
      <c r="A61" s="13">
        <v>60</v>
      </c>
      <c r="B61" s="12"/>
      <c r="C61" s="12"/>
      <c r="D61" s="67"/>
      <c r="E61" s="12"/>
      <c r="G61" s="17"/>
      <c r="H61" s="17"/>
      <c r="I61" s="17"/>
      <c r="J61" s="17"/>
      <c r="K61" s="17"/>
      <c r="L61" s="17"/>
      <c r="M61" s="18">
        <f t="shared" si="4"/>
        <v>0</v>
      </c>
      <c r="N61" s="32">
        <f t="shared" si="5"/>
        <v>0</v>
      </c>
      <c r="O61" s="19">
        <f t="shared" si="6"/>
        <v>0</v>
      </c>
      <c r="P61" s="19">
        <f t="shared" si="7"/>
        <v>0</v>
      </c>
      <c r="Q61" s="20">
        <v>0</v>
      </c>
    </row>
    <row r="62" spans="1:17" ht="15.75" x14ac:dyDescent="0.25">
      <c r="A62" s="13">
        <v>61</v>
      </c>
      <c r="B62" s="12"/>
      <c r="C62" s="12"/>
      <c r="D62" s="67"/>
      <c r="E62" s="12"/>
      <c r="F62" s="16"/>
      <c r="G62" s="17"/>
      <c r="H62" s="17"/>
      <c r="I62" s="17"/>
      <c r="J62" s="17"/>
      <c r="K62" s="17"/>
      <c r="L62" s="17"/>
      <c r="M62" s="18">
        <f t="shared" ref="M62:M80" si="8">SUM(G62:L62)-O62-P62</f>
        <v>0</v>
      </c>
      <c r="N62" s="32">
        <f t="shared" si="5"/>
        <v>0</v>
      </c>
      <c r="O62" s="19">
        <f t="shared" ref="O62:O80" si="9">MIN(G62:L62)</f>
        <v>0</v>
      </c>
      <c r="P62" s="19">
        <f t="shared" ref="P62:P80" si="10">MAX(G62:L62)</f>
        <v>0</v>
      </c>
      <c r="Q62" s="20">
        <v>0</v>
      </c>
    </row>
    <row r="63" spans="1:17" ht="15.75" x14ac:dyDescent="0.25">
      <c r="A63" s="13">
        <v>62</v>
      </c>
      <c r="B63" s="12"/>
      <c r="C63" s="12"/>
      <c r="D63" s="67"/>
      <c r="E63" s="12"/>
      <c r="F63" s="16"/>
      <c r="G63" s="17"/>
      <c r="H63" s="17"/>
      <c r="I63" s="17"/>
      <c r="J63" s="17"/>
      <c r="K63" s="17"/>
      <c r="L63" s="17"/>
      <c r="M63" s="18">
        <f t="shared" si="8"/>
        <v>0</v>
      </c>
      <c r="N63" s="32">
        <f t="shared" si="5"/>
        <v>0</v>
      </c>
      <c r="O63" s="19">
        <f t="shared" si="9"/>
        <v>0</v>
      </c>
      <c r="P63" s="19">
        <f t="shared" si="10"/>
        <v>0</v>
      </c>
      <c r="Q63" s="20">
        <v>0</v>
      </c>
    </row>
    <row r="64" spans="1:17" ht="15.75" x14ac:dyDescent="0.25">
      <c r="A64" s="13">
        <v>63</v>
      </c>
      <c r="B64" s="12"/>
      <c r="C64" s="12"/>
      <c r="D64" s="67"/>
      <c r="E64" s="12"/>
      <c r="F64" s="16"/>
      <c r="G64" s="17"/>
      <c r="H64" s="17"/>
      <c r="I64" s="17"/>
      <c r="J64" s="17"/>
      <c r="K64" s="17"/>
      <c r="L64" s="17"/>
      <c r="M64" s="18">
        <f t="shared" si="8"/>
        <v>0</v>
      </c>
      <c r="N64" s="32">
        <f t="shared" si="5"/>
        <v>0</v>
      </c>
      <c r="O64" s="19">
        <f t="shared" si="9"/>
        <v>0</v>
      </c>
      <c r="P64" s="19">
        <f t="shared" si="10"/>
        <v>0</v>
      </c>
      <c r="Q64" s="20">
        <v>0</v>
      </c>
    </row>
    <row r="65" spans="1:17" ht="15.75" x14ac:dyDescent="0.25">
      <c r="A65" s="13">
        <v>64</v>
      </c>
      <c r="B65" s="12"/>
      <c r="C65" s="12"/>
      <c r="D65" s="67"/>
      <c r="E65" s="12"/>
      <c r="F65" s="16"/>
      <c r="G65" s="17"/>
      <c r="H65" s="17"/>
      <c r="I65" s="17"/>
      <c r="J65" s="17"/>
      <c r="K65" s="17"/>
      <c r="L65" s="17"/>
      <c r="M65" s="18">
        <f t="shared" si="8"/>
        <v>0</v>
      </c>
      <c r="N65" s="32">
        <f t="shared" si="5"/>
        <v>0</v>
      </c>
      <c r="O65" s="19">
        <f t="shared" si="9"/>
        <v>0</v>
      </c>
      <c r="P65" s="19">
        <f t="shared" si="10"/>
        <v>0</v>
      </c>
      <c r="Q65" s="20">
        <v>0</v>
      </c>
    </row>
    <row r="66" spans="1:17" ht="15.75" x14ac:dyDescent="0.25">
      <c r="A66" s="13">
        <v>65</v>
      </c>
      <c r="B66" s="12"/>
      <c r="C66" s="12"/>
      <c r="D66" s="67"/>
      <c r="E66" s="12"/>
      <c r="F66" s="16"/>
      <c r="G66" s="17"/>
      <c r="H66" s="17"/>
      <c r="I66" s="17"/>
      <c r="J66" s="17"/>
      <c r="K66" s="17"/>
      <c r="L66" s="17"/>
      <c r="M66" s="18">
        <f t="shared" si="8"/>
        <v>0</v>
      </c>
      <c r="N66" s="32">
        <f t="shared" ref="N66:N91" si="11">ROUND((SUM(G66:L66)-SUM(O66:P66))*$C$1/3,4)</f>
        <v>0</v>
      </c>
      <c r="O66" s="19">
        <f t="shared" si="9"/>
        <v>0</v>
      </c>
      <c r="P66" s="19">
        <f t="shared" si="10"/>
        <v>0</v>
      </c>
      <c r="Q66" s="20">
        <v>0</v>
      </c>
    </row>
    <row r="67" spans="1:17" ht="15.75" x14ac:dyDescent="0.25">
      <c r="A67" s="13">
        <v>66</v>
      </c>
      <c r="B67" s="12"/>
      <c r="C67" s="12"/>
      <c r="D67" s="67"/>
      <c r="E67" s="12"/>
      <c r="F67" s="16"/>
      <c r="G67" s="17"/>
      <c r="H67" s="17"/>
      <c r="I67" s="17"/>
      <c r="J67" s="17"/>
      <c r="K67" s="17"/>
      <c r="L67" s="17"/>
      <c r="M67" s="18">
        <f t="shared" si="8"/>
        <v>0</v>
      </c>
      <c r="N67" s="32">
        <f t="shared" si="11"/>
        <v>0</v>
      </c>
      <c r="O67" s="19">
        <f t="shared" si="9"/>
        <v>0</v>
      </c>
      <c r="P67" s="19">
        <f t="shared" si="10"/>
        <v>0</v>
      </c>
      <c r="Q67" s="20">
        <v>0</v>
      </c>
    </row>
    <row r="68" spans="1:17" ht="15.75" x14ac:dyDescent="0.25">
      <c r="A68" s="13">
        <v>67</v>
      </c>
      <c r="B68" s="12"/>
      <c r="C68" s="12"/>
      <c r="D68" s="67"/>
      <c r="E68" s="12"/>
      <c r="F68" s="16"/>
      <c r="G68" s="17"/>
      <c r="H68" s="17"/>
      <c r="I68" s="17"/>
      <c r="J68" s="17"/>
      <c r="K68" s="17"/>
      <c r="L68" s="17"/>
      <c r="M68" s="18">
        <f t="shared" si="8"/>
        <v>0</v>
      </c>
      <c r="N68" s="32">
        <f t="shared" si="11"/>
        <v>0</v>
      </c>
      <c r="O68" s="19">
        <f t="shared" si="9"/>
        <v>0</v>
      </c>
      <c r="P68" s="19">
        <f t="shared" si="10"/>
        <v>0</v>
      </c>
      <c r="Q68" s="20">
        <v>0</v>
      </c>
    </row>
    <row r="69" spans="1:17" ht="15.75" x14ac:dyDescent="0.25">
      <c r="A69" s="13">
        <v>68</v>
      </c>
      <c r="B69" s="12"/>
      <c r="C69" s="12"/>
      <c r="D69" s="67"/>
      <c r="E69" s="12"/>
      <c r="F69" s="16"/>
      <c r="G69" s="17"/>
      <c r="H69" s="17"/>
      <c r="I69" s="17"/>
      <c r="J69" s="17"/>
      <c r="K69" s="17"/>
      <c r="L69" s="17"/>
      <c r="M69" s="18">
        <f t="shared" si="8"/>
        <v>0</v>
      </c>
      <c r="N69" s="32">
        <f t="shared" si="11"/>
        <v>0</v>
      </c>
      <c r="O69" s="19">
        <f t="shared" si="9"/>
        <v>0</v>
      </c>
      <c r="P69" s="19">
        <f t="shared" si="10"/>
        <v>0</v>
      </c>
      <c r="Q69" s="20">
        <v>0</v>
      </c>
    </row>
    <row r="70" spans="1:17" ht="15.75" x14ac:dyDescent="0.25">
      <c r="A70" s="13">
        <v>69</v>
      </c>
      <c r="B70" s="12"/>
      <c r="C70" s="12"/>
      <c r="D70" s="67"/>
      <c r="E70" s="12"/>
      <c r="F70" s="16"/>
      <c r="G70" s="17"/>
      <c r="H70" s="17"/>
      <c r="I70" s="17"/>
      <c r="J70" s="17"/>
      <c r="K70" s="17"/>
      <c r="L70" s="17"/>
      <c r="M70" s="18">
        <f t="shared" si="8"/>
        <v>0</v>
      </c>
      <c r="N70" s="32">
        <f t="shared" si="11"/>
        <v>0</v>
      </c>
      <c r="O70" s="19">
        <f t="shared" si="9"/>
        <v>0</v>
      </c>
      <c r="P70" s="19">
        <f t="shared" si="10"/>
        <v>0</v>
      </c>
      <c r="Q70" s="20">
        <v>0</v>
      </c>
    </row>
    <row r="71" spans="1:17" ht="15.75" x14ac:dyDescent="0.25">
      <c r="A71" s="13">
        <v>70</v>
      </c>
      <c r="B71" s="12"/>
      <c r="C71" s="12"/>
      <c r="D71" s="67"/>
      <c r="E71" s="12"/>
      <c r="F71" s="16"/>
      <c r="G71" s="17"/>
      <c r="H71" s="17"/>
      <c r="I71" s="17"/>
      <c r="J71" s="17"/>
      <c r="K71" s="17"/>
      <c r="L71" s="17"/>
      <c r="M71" s="18">
        <f t="shared" si="8"/>
        <v>0</v>
      </c>
      <c r="N71" s="32">
        <f t="shared" si="11"/>
        <v>0</v>
      </c>
      <c r="O71" s="19">
        <f t="shared" si="9"/>
        <v>0</v>
      </c>
      <c r="P71" s="19">
        <f t="shared" si="10"/>
        <v>0</v>
      </c>
      <c r="Q71" s="20">
        <v>0</v>
      </c>
    </row>
    <row r="72" spans="1:17" ht="15.75" x14ac:dyDescent="0.25">
      <c r="A72" s="13">
        <v>71</v>
      </c>
      <c r="B72" s="12"/>
      <c r="C72" s="12"/>
      <c r="D72" s="67"/>
      <c r="E72" s="12"/>
      <c r="F72" s="16"/>
      <c r="G72" s="17"/>
      <c r="H72" s="17"/>
      <c r="I72" s="17"/>
      <c r="J72" s="17"/>
      <c r="K72" s="17"/>
      <c r="L72" s="17"/>
      <c r="M72" s="18">
        <f t="shared" si="8"/>
        <v>0</v>
      </c>
      <c r="N72" s="32">
        <f t="shared" si="11"/>
        <v>0</v>
      </c>
      <c r="O72" s="19">
        <f t="shared" si="9"/>
        <v>0</v>
      </c>
      <c r="P72" s="19">
        <f t="shared" si="10"/>
        <v>0</v>
      </c>
      <c r="Q72" s="20">
        <v>0</v>
      </c>
    </row>
    <row r="73" spans="1:17" ht="15.75" x14ac:dyDescent="0.25">
      <c r="A73" s="13">
        <v>72</v>
      </c>
      <c r="B73" s="12"/>
      <c r="C73" s="12"/>
      <c r="D73" s="67"/>
      <c r="E73" s="12"/>
      <c r="F73" s="16"/>
      <c r="G73" s="17"/>
      <c r="H73" s="17"/>
      <c r="I73" s="17"/>
      <c r="J73" s="17"/>
      <c r="K73" s="17"/>
      <c r="L73" s="17"/>
      <c r="M73" s="18">
        <f t="shared" si="8"/>
        <v>0</v>
      </c>
      <c r="N73" s="32">
        <f t="shared" si="11"/>
        <v>0</v>
      </c>
      <c r="O73" s="19">
        <f t="shared" si="9"/>
        <v>0</v>
      </c>
      <c r="P73" s="19">
        <f t="shared" si="10"/>
        <v>0</v>
      </c>
      <c r="Q73" s="20">
        <v>0</v>
      </c>
    </row>
    <row r="74" spans="1:17" ht="15.75" x14ac:dyDescent="0.25">
      <c r="A74" s="13">
        <v>73</v>
      </c>
      <c r="B74" s="12"/>
      <c r="C74" s="12"/>
      <c r="D74" s="67"/>
      <c r="E74" s="12"/>
      <c r="F74" s="16"/>
      <c r="G74" s="17"/>
      <c r="H74" s="17"/>
      <c r="I74" s="17"/>
      <c r="J74" s="17"/>
      <c r="K74" s="17"/>
      <c r="L74" s="17"/>
      <c r="M74" s="18">
        <f t="shared" si="8"/>
        <v>0</v>
      </c>
      <c r="N74" s="32">
        <f t="shared" si="11"/>
        <v>0</v>
      </c>
      <c r="O74" s="19">
        <f t="shared" si="9"/>
        <v>0</v>
      </c>
      <c r="P74" s="19">
        <f t="shared" si="10"/>
        <v>0</v>
      </c>
      <c r="Q74" s="20">
        <v>0</v>
      </c>
    </row>
    <row r="75" spans="1:17" ht="15.75" x14ac:dyDescent="0.25">
      <c r="A75" s="13">
        <v>74</v>
      </c>
      <c r="B75" s="12"/>
      <c r="C75" s="12"/>
      <c r="D75" s="67"/>
      <c r="E75" s="12"/>
      <c r="F75" s="16"/>
      <c r="G75" s="17"/>
      <c r="H75" s="17"/>
      <c r="I75" s="17"/>
      <c r="J75" s="17"/>
      <c r="K75" s="17"/>
      <c r="L75" s="17"/>
      <c r="M75" s="18">
        <f t="shared" si="8"/>
        <v>0</v>
      </c>
      <c r="N75" s="32">
        <f t="shared" si="11"/>
        <v>0</v>
      </c>
      <c r="O75" s="19">
        <f t="shared" si="9"/>
        <v>0</v>
      </c>
      <c r="P75" s="19">
        <f t="shared" si="10"/>
        <v>0</v>
      </c>
      <c r="Q75" s="20">
        <v>0</v>
      </c>
    </row>
    <row r="76" spans="1:17" ht="15.75" x14ac:dyDescent="0.25">
      <c r="A76" s="13">
        <v>75</v>
      </c>
      <c r="B76" s="12"/>
      <c r="C76" s="12"/>
      <c r="D76" s="67"/>
      <c r="E76" s="12"/>
      <c r="F76" s="16"/>
      <c r="G76" s="17"/>
      <c r="H76" s="17"/>
      <c r="I76" s="17"/>
      <c r="J76" s="17"/>
      <c r="K76" s="17"/>
      <c r="L76" s="17"/>
      <c r="M76" s="18">
        <f t="shared" si="8"/>
        <v>0</v>
      </c>
      <c r="N76" s="32">
        <f t="shared" si="11"/>
        <v>0</v>
      </c>
      <c r="O76" s="19">
        <f t="shared" si="9"/>
        <v>0</v>
      </c>
      <c r="P76" s="19">
        <f t="shared" si="10"/>
        <v>0</v>
      </c>
      <c r="Q76" s="20">
        <v>0</v>
      </c>
    </row>
    <row r="77" spans="1:17" ht="15.75" x14ac:dyDescent="0.25">
      <c r="A77" s="13">
        <v>76</v>
      </c>
      <c r="B77" s="12"/>
      <c r="C77" s="12"/>
      <c r="D77" s="67"/>
      <c r="E77" s="12"/>
      <c r="F77" s="16"/>
      <c r="G77" s="17"/>
      <c r="H77" s="17"/>
      <c r="I77" s="17"/>
      <c r="J77" s="17"/>
      <c r="K77" s="17"/>
      <c r="L77" s="17"/>
      <c r="M77" s="18">
        <f t="shared" si="8"/>
        <v>0</v>
      </c>
      <c r="N77" s="32">
        <f t="shared" si="11"/>
        <v>0</v>
      </c>
      <c r="O77" s="19">
        <f t="shared" si="9"/>
        <v>0</v>
      </c>
      <c r="P77" s="19">
        <f t="shared" si="10"/>
        <v>0</v>
      </c>
      <c r="Q77" s="20">
        <v>0</v>
      </c>
    </row>
    <row r="78" spans="1:17" ht="15.75" x14ac:dyDescent="0.25">
      <c r="A78" s="13">
        <v>77</v>
      </c>
      <c r="B78" s="12"/>
      <c r="C78" s="12"/>
      <c r="D78" s="67"/>
      <c r="E78" s="12"/>
      <c r="F78" s="16"/>
      <c r="G78" s="17"/>
      <c r="H78" s="17"/>
      <c r="I78" s="17"/>
      <c r="J78" s="17"/>
      <c r="K78" s="17"/>
      <c r="L78" s="17"/>
      <c r="M78" s="18">
        <f t="shared" si="8"/>
        <v>0</v>
      </c>
      <c r="N78" s="32">
        <f t="shared" si="11"/>
        <v>0</v>
      </c>
      <c r="O78" s="19">
        <f t="shared" si="9"/>
        <v>0</v>
      </c>
      <c r="P78" s="19">
        <f t="shared" si="10"/>
        <v>0</v>
      </c>
      <c r="Q78" s="20">
        <v>0</v>
      </c>
    </row>
    <row r="79" spans="1:17" ht="15.75" x14ac:dyDescent="0.25">
      <c r="A79" s="13">
        <v>78</v>
      </c>
      <c r="B79" s="12"/>
      <c r="C79" s="12"/>
      <c r="D79" s="67"/>
      <c r="E79" s="12"/>
      <c r="F79" s="16"/>
      <c r="G79" s="17"/>
      <c r="H79" s="17"/>
      <c r="I79" s="17"/>
      <c r="J79" s="17"/>
      <c r="K79" s="17"/>
      <c r="L79" s="17"/>
      <c r="M79" s="18">
        <f t="shared" si="8"/>
        <v>0</v>
      </c>
      <c r="N79" s="32">
        <f t="shared" si="11"/>
        <v>0</v>
      </c>
      <c r="O79" s="19">
        <f t="shared" si="9"/>
        <v>0</v>
      </c>
      <c r="P79" s="19">
        <f t="shared" si="10"/>
        <v>0</v>
      </c>
      <c r="Q79" s="20">
        <v>0</v>
      </c>
    </row>
    <row r="80" spans="1:17" ht="15.75" x14ac:dyDescent="0.25">
      <c r="A80" s="13">
        <v>79</v>
      </c>
      <c r="B80" s="12"/>
      <c r="C80" s="12"/>
      <c r="D80" s="67"/>
      <c r="E80" s="12"/>
      <c r="F80" s="16"/>
      <c r="G80" s="17"/>
      <c r="H80" s="17"/>
      <c r="I80" s="17"/>
      <c r="J80" s="17"/>
      <c r="K80" s="17"/>
      <c r="L80" s="17"/>
      <c r="M80" s="18">
        <f t="shared" si="8"/>
        <v>0</v>
      </c>
      <c r="N80" s="32">
        <f t="shared" si="11"/>
        <v>0</v>
      </c>
      <c r="O80" s="19">
        <f t="shared" si="9"/>
        <v>0</v>
      </c>
      <c r="P80" s="19">
        <f t="shared" si="10"/>
        <v>0</v>
      </c>
      <c r="Q80" s="20">
        <v>0</v>
      </c>
    </row>
    <row r="81" spans="1:17" ht="15.75" x14ac:dyDescent="0.25">
      <c r="A81" s="13">
        <v>80</v>
      </c>
      <c r="B81" s="12"/>
      <c r="C81" s="12"/>
      <c r="D81" s="67"/>
      <c r="E81" s="12"/>
      <c r="F81" s="16"/>
      <c r="G81" s="17"/>
      <c r="H81" s="17"/>
      <c r="I81" s="17"/>
      <c r="J81" s="17"/>
      <c r="K81" s="17"/>
      <c r="L81" s="17"/>
      <c r="M81" s="18">
        <f t="shared" ref="M81:M91" si="12">SUM(G81:L81)-O81-P81</f>
        <v>0</v>
      </c>
      <c r="N81" s="32">
        <f t="shared" si="11"/>
        <v>0</v>
      </c>
      <c r="O81" s="19">
        <f t="shared" ref="O81:O91" si="13">MIN(G81:L81)</f>
        <v>0</v>
      </c>
      <c r="P81" s="19">
        <f t="shared" ref="P81:P91" si="14">MAX(G81:L81)</f>
        <v>0</v>
      </c>
      <c r="Q81" s="20">
        <v>0</v>
      </c>
    </row>
    <row r="82" spans="1:17" ht="15.75" x14ac:dyDescent="0.25">
      <c r="A82" s="13">
        <v>81</v>
      </c>
      <c r="B82" s="12"/>
      <c r="C82" s="12"/>
      <c r="D82" s="67"/>
      <c r="E82" s="12"/>
      <c r="F82" s="16"/>
      <c r="G82" s="17"/>
      <c r="H82" s="17"/>
      <c r="I82" s="17"/>
      <c r="J82" s="17"/>
      <c r="K82" s="17"/>
      <c r="L82" s="17"/>
      <c r="M82" s="18">
        <f t="shared" si="12"/>
        <v>0</v>
      </c>
      <c r="N82" s="32">
        <f t="shared" si="11"/>
        <v>0</v>
      </c>
      <c r="O82" s="19">
        <f t="shared" si="13"/>
        <v>0</v>
      </c>
      <c r="P82" s="19">
        <f t="shared" si="14"/>
        <v>0</v>
      </c>
      <c r="Q82" s="20">
        <v>0</v>
      </c>
    </row>
    <row r="83" spans="1:17" ht="15.75" x14ac:dyDescent="0.25">
      <c r="A83" s="13">
        <v>82</v>
      </c>
      <c r="B83" s="12"/>
      <c r="C83" s="12"/>
      <c r="D83" s="67"/>
      <c r="E83" s="12"/>
      <c r="F83" s="16"/>
      <c r="G83" s="17"/>
      <c r="H83" s="17"/>
      <c r="I83" s="17"/>
      <c r="J83" s="17"/>
      <c r="K83" s="17"/>
      <c r="L83" s="17"/>
      <c r="M83" s="18">
        <f t="shared" si="12"/>
        <v>0</v>
      </c>
      <c r="N83" s="32">
        <f t="shared" si="11"/>
        <v>0</v>
      </c>
      <c r="O83" s="19">
        <f t="shared" si="13"/>
        <v>0</v>
      </c>
      <c r="P83" s="19">
        <f t="shared" si="14"/>
        <v>0</v>
      </c>
      <c r="Q83" s="20">
        <v>0</v>
      </c>
    </row>
    <row r="84" spans="1:17" ht="15.75" x14ac:dyDescent="0.25">
      <c r="A84" s="13">
        <v>83</v>
      </c>
      <c r="B84" s="12"/>
      <c r="C84" s="12"/>
      <c r="D84" s="67"/>
      <c r="E84" s="12"/>
      <c r="F84" s="16"/>
      <c r="G84" s="17"/>
      <c r="H84" s="17"/>
      <c r="I84" s="17"/>
      <c r="J84" s="17"/>
      <c r="K84" s="17"/>
      <c r="L84" s="17"/>
      <c r="M84" s="18">
        <f t="shared" si="12"/>
        <v>0</v>
      </c>
      <c r="N84" s="32">
        <f t="shared" si="11"/>
        <v>0</v>
      </c>
      <c r="O84" s="19">
        <f t="shared" si="13"/>
        <v>0</v>
      </c>
      <c r="P84" s="19">
        <f t="shared" si="14"/>
        <v>0</v>
      </c>
      <c r="Q84" s="20">
        <v>0</v>
      </c>
    </row>
    <row r="85" spans="1:17" ht="15.75" x14ac:dyDescent="0.25">
      <c r="A85" s="13">
        <v>84</v>
      </c>
      <c r="B85" s="12"/>
      <c r="C85" s="12"/>
      <c r="D85" s="67"/>
      <c r="E85" s="12"/>
      <c r="F85" s="16"/>
      <c r="G85" s="17"/>
      <c r="H85" s="17"/>
      <c r="I85" s="17"/>
      <c r="J85" s="17"/>
      <c r="K85" s="17"/>
      <c r="L85" s="17"/>
      <c r="M85" s="18">
        <f t="shared" si="12"/>
        <v>0</v>
      </c>
      <c r="N85" s="32">
        <f t="shared" si="11"/>
        <v>0</v>
      </c>
      <c r="O85" s="19">
        <f t="shared" si="13"/>
        <v>0</v>
      </c>
      <c r="P85" s="19">
        <f t="shared" si="14"/>
        <v>0</v>
      </c>
      <c r="Q85" s="20">
        <v>0</v>
      </c>
    </row>
    <row r="86" spans="1:17" ht="15.75" x14ac:dyDescent="0.25">
      <c r="A86" s="13">
        <v>85</v>
      </c>
      <c r="B86" s="12"/>
      <c r="C86" s="12"/>
      <c r="D86" s="67"/>
      <c r="E86" s="12"/>
      <c r="F86" s="16"/>
      <c r="G86" s="17"/>
      <c r="H86" s="17"/>
      <c r="I86" s="17"/>
      <c r="J86" s="17"/>
      <c r="K86" s="17"/>
      <c r="L86" s="17"/>
      <c r="M86" s="18">
        <f t="shared" si="12"/>
        <v>0</v>
      </c>
      <c r="N86" s="32">
        <f t="shared" si="11"/>
        <v>0</v>
      </c>
      <c r="O86" s="19">
        <f t="shared" si="13"/>
        <v>0</v>
      </c>
      <c r="P86" s="19">
        <f t="shared" si="14"/>
        <v>0</v>
      </c>
      <c r="Q86" s="20">
        <v>0</v>
      </c>
    </row>
    <row r="87" spans="1:17" ht="15.75" x14ac:dyDescent="0.25">
      <c r="A87" s="13">
        <v>86</v>
      </c>
      <c r="B87" s="12"/>
      <c r="C87" s="12"/>
      <c r="D87" s="67"/>
      <c r="E87" s="12"/>
      <c r="F87" s="16"/>
      <c r="G87" s="17"/>
      <c r="H87" s="17"/>
      <c r="I87" s="17"/>
      <c r="J87" s="17"/>
      <c r="K87" s="17"/>
      <c r="L87" s="17"/>
      <c r="M87" s="18">
        <f t="shared" si="12"/>
        <v>0</v>
      </c>
      <c r="N87" s="32">
        <f t="shared" si="11"/>
        <v>0</v>
      </c>
      <c r="O87" s="19">
        <f t="shared" si="13"/>
        <v>0</v>
      </c>
      <c r="P87" s="19">
        <f t="shared" si="14"/>
        <v>0</v>
      </c>
      <c r="Q87" s="20">
        <v>0</v>
      </c>
    </row>
    <row r="88" spans="1:17" ht="15.75" x14ac:dyDescent="0.25">
      <c r="A88" s="13">
        <v>87</v>
      </c>
      <c r="B88" s="12"/>
      <c r="C88" s="12"/>
      <c r="D88" s="67"/>
      <c r="E88" s="12"/>
      <c r="F88" s="16"/>
      <c r="G88" s="17"/>
      <c r="H88" s="17"/>
      <c r="I88" s="17"/>
      <c r="J88" s="17"/>
      <c r="K88" s="17"/>
      <c r="L88" s="17"/>
      <c r="M88" s="18">
        <f t="shared" si="12"/>
        <v>0</v>
      </c>
      <c r="N88" s="32">
        <f t="shared" si="11"/>
        <v>0</v>
      </c>
      <c r="O88" s="19">
        <f t="shared" si="13"/>
        <v>0</v>
      </c>
      <c r="P88" s="19">
        <f t="shared" si="14"/>
        <v>0</v>
      </c>
      <c r="Q88" s="20">
        <v>0</v>
      </c>
    </row>
    <row r="89" spans="1:17" ht="15.75" x14ac:dyDescent="0.25">
      <c r="A89" s="13">
        <v>88</v>
      </c>
      <c r="B89" s="12"/>
      <c r="C89" s="12"/>
      <c r="D89" s="67"/>
      <c r="E89" s="12"/>
      <c r="F89" s="16"/>
      <c r="G89" s="17"/>
      <c r="H89" s="17"/>
      <c r="I89" s="17"/>
      <c r="J89" s="17"/>
      <c r="K89" s="17"/>
      <c r="L89" s="17"/>
      <c r="M89" s="18">
        <f t="shared" si="12"/>
        <v>0</v>
      </c>
      <c r="N89" s="32">
        <f t="shared" si="11"/>
        <v>0</v>
      </c>
      <c r="O89" s="19">
        <f t="shared" si="13"/>
        <v>0</v>
      </c>
      <c r="P89" s="19">
        <f t="shared" si="14"/>
        <v>0</v>
      </c>
      <c r="Q89" s="20">
        <v>0</v>
      </c>
    </row>
    <row r="90" spans="1:17" ht="15.75" x14ac:dyDescent="0.25">
      <c r="A90" s="13">
        <v>89</v>
      </c>
      <c r="B90" s="12"/>
      <c r="C90" s="12"/>
      <c r="D90" s="67"/>
      <c r="E90" s="12"/>
      <c r="F90" s="16"/>
      <c r="G90" s="17"/>
      <c r="H90" s="17"/>
      <c r="I90" s="17"/>
      <c r="J90" s="17"/>
      <c r="K90" s="17"/>
      <c r="L90" s="17"/>
      <c r="M90" s="18">
        <f t="shared" si="12"/>
        <v>0</v>
      </c>
      <c r="N90" s="32">
        <f t="shared" si="11"/>
        <v>0</v>
      </c>
      <c r="O90" s="19">
        <f t="shared" si="13"/>
        <v>0</v>
      </c>
      <c r="P90" s="19">
        <f t="shared" si="14"/>
        <v>0</v>
      </c>
      <c r="Q90" s="20">
        <v>0</v>
      </c>
    </row>
    <row r="91" spans="1:17" ht="15.75" x14ac:dyDescent="0.25">
      <c r="A91" s="13">
        <v>90</v>
      </c>
      <c r="B91" s="12"/>
      <c r="C91" s="12"/>
      <c r="D91" s="67"/>
      <c r="E91" s="12"/>
      <c r="F91" s="16"/>
      <c r="G91" s="17"/>
      <c r="H91" s="17"/>
      <c r="I91" s="17"/>
      <c r="J91" s="17"/>
      <c r="K91" s="17"/>
      <c r="L91" s="17"/>
      <c r="M91" s="18">
        <f t="shared" si="12"/>
        <v>0</v>
      </c>
      <c r="N91" s="32">
        <f t="shared" si="11"/>
        <v>0</v>
      </c>
      <c r="O91" s="19">
        <f t="shared" si="13"/>
        <v>0</v>
      </c>
      <c r="P91" s="19">
        <f t="shared" si="14"/>
        <v>0</v>
      </c>
      <c r="Q91" s="20">
        <v>0</v>
      </c>
    </row>
    <row r="92" spans="1:17" ht="15.75" x14ac:dyDescent="0.25">
      <c r="A92" s="13">
        <v>91</v>
      </c>
      <c r="B92" s="12"/>
      <c r="C92" s="12"/>
      <c r="D92" s="67"/>
      <c r="E92" s="12"/>
      <c r="F92" s="16"/>
      <c r="G92" s="17"/>
      <c r="H92" s="17"/>
      <c r="I92" s="17"/>
      <c r="J92" s="17"/>
      <c r="K92" s="17"/>
      <c r="L92" s="17"/>
      <c r="M92" s="18">
        <f t="shared" ref="M92:M111" si="15">SUM(G92:L92)-O92-P92</f>
        <v>0</v>
      </c>
      <c r="N92" s="32">
        <f t="shared" ref="N92:N111" si="16">ROUND((SUM(G92:L92)-SUM(O92:P92))*$C$1/3,4)</f>
        <v>0</v>
      </c>
      <c r="O92" s="19">
        <f t="shared" ref="O92:O111" si="17">MIN(G92:L92)</f>
        <v>0</v>
      </c>
      <c r="P92" s="19">
        <f t="shared" ref="P92:P111" si="18">MAX(G92:L92)</f>
        <v>0</v>
      </c>
      <c r="Q92" s="20">
        <v>0</v>
      </c>
    </row>
    <row r="93" spans="1:17" ht="15.75" x14ac:dyDescent="0.25">
      <c r="A93" s="13">
        <v>92</v>
      </c>
      <c r="B93" s="12"/>
      <c r="C93" s="12"/>
      <c r="D93" s="67"/>
      <c r="E93" s="12"/>
      <c r="F93" s="16"/>
      <c r="G93" s="17"/>
      <c r="H93" s="17"/>
      <c r="I93" s="17"/>
      <c r="J93" s="17"/>
      <c r="K93" s="17"/>
      <c r="L93" s="17"/>
      <c r="M93" s="18">
        <f t="shared" si="15"/>
        <v>0</v>
      </c>
      <c r="N93" s="32">
        <f t="shared" si="16"/>
        <v>0</v>
      </c>
      <c r="O93" s="19">
        <f t="shared" si="17"/>
        <v>0</v>
      </c>
      <c r="P93" s="19">
        <f t="shared" si="18"/>
        <v>0</v>
      </c>
      <c r="Q93" s="20">
        <v>0</v>
      </c>
    </row>
    <row r="94" spans="1:17" ht="15.75" x14ac:dyDescent="0.25">
      <c r="A94" s="13">
        <v>93</v>
      </c>
      <c r="B94" s="12"/>
      <c r="C94" s="12"/>
      <c r="D94" s="67"/>
      <c r="E94" s="12"/>
      <c r="F94" s="16"/>
      <c r="G94" s="17"/>
      <c r="H94" s="17"/>
      <c r="I94" s="17"/>
      <c r="J94" s="17"/>
      <c r="K94" s="17"/>
      <c r="L94" s="17"/>
      <c r="M94" s="18">
        <f t="shared" si="15"/>
        <v>0</v>
      </c>
      <c r="N94" s="32">
        <f t="shared" si="16"/>
        <v>0</v>
      </c>
      <c r="O94" s="19">
        <f t="shared" si="17"/>
        <v>0</v>
      </c>
      <c r="P94" s="19">
        <f t="shared" si="18"/>
        <v>0</v>
      </c>
      <c r="Q94" s="20">
        <v>0</v>
      </c>
    </row>
    <row r="95" spans="1:17" ht="15.75" x14ac:dyDescent="0.25">
      <c r="A95" s="13">
        <v>94</v>
      </c>
      <c r="B95" s="12"/>
      <c r="C95" s="12"/>
      <c r="D95" s="67"/>
      <c r="E95" s="12"/>
      <c r="F95" s="16"/>
      <c r="G95" s="17"/>
      <c r="H95" s="17"/>
      <c r="I95" s="17"/>
      <c r="J95" s="17"/>
      <c r="K95" s="17"/>
      <c r="L95" s="17"/>
      <c r="M95" s="18">
        <f t="shared" si="15"/>
        <v>0</v>
      </c>
      <c r="N95" s="32">
        <f t="shared" si="16"/>
        <v>0</v>
      </c>
      <c r="O95" s="19">
        <f t="shared" si="17"/>
        <v>0</v>
      </c>
      <c r="P95" s="19">
        <f t="shared" si="18"/>
        <v>0</v>
      </c>
      <c r="Q95" s="20">
        <v>0</v>
      </c>
    </row>
    <row r="96" spans="1:17" ht="15.75" x14ac:dyDescent="0.25">
      <c r="A96" s="13">
        <v>95</v>
      </c>
      <c r="B96" s="12"/>
      <c r="C96" s="12"/>
      <c r="D96" s="67"/>
      <c r="E96" s="12"/>
      <c r="F96" s="16"/>
      <c r="G96" s="17"/>
      <c r="H96" s="17"/>
      <c r="I96" s="17"/>
      <c r="J96" s="17"/>
      <c r="K96" s="17"/>
      <c r="L96" s="17"/>
      <c r="M96" s="18">
        <f t="shared" si="15"/>
        <v>0</v>
      </c>
      <c r="N96" s="32">
        <f t="shared" si="16"/>
        <v>0</v>
      </c>
      <c r="O96" s="19">
        <f t="shared" si="17"/>
        <v>0</v>
      </c>
      <c r="P96" s="19">
        <f t="shared" si="18"/>
        <v>0</v>
      </c>
      <c r="Q96" s="20">
        <v>0</v>
      </c>
    </row>
    <row r="97" spans="1:17" ht="15.75" x14ac:dyDescent="0.25">
      <c r="A97" s="13">
        <v>96</v>
      </c>
      <c r="B97" s="12"/>
      <c r="C97" s="12"/>
      <c r="D97" s="67"/>
      <c r="E97" s="12"/>
      <c r="F97" s="16"/>
      <c r="G97" s="17"/>
      <c r="H97" s="17"/>
      <c r="I97" s="17"/>
      <c r="J97" s="17"/>
      <c r="K97" s="17"/>
      <c r="L97" s="17"/>
      <c r="M97" s="18">
        <f t="shared" si="15"/>
        <v>0</v>
      </c>
      <c r="N97" s="32">
        <f t="shared" si="16"/>
        <v>0</v>
      </c>
      <c r="O97" s="19">
        <f t="shared" si="17"/>
        <v>0</v>
      </c>
      <c r="P97" s="19">
        <f t="shared" si="18"/>
        <v>0</v>
      </c>
      <c r="Q97" s="20">
        <v>0</v>
      </c>
    </row>
    <row r="98" spans="1:17" ht="15.75" x14ac:dyDescent="0.25">
      <c r="A98" s="13">
        <v>97</v>
      </c>
      <c r="B98" s="12"/>
      <c r="C98" s="12"/>
      <c r="D98" s="67"/>
      <c r="E98" s="12"/>
      <c r="F98" s="16"/>
      <c r="G98" s="17"/>
      <c r="H98" s="17"/>
      <c r="I98" s="17"/>
      <c r="J98" s="17"/>
      <c r="K98" s="17"/>
      <c r="L98" s="17"/>
      <c r="M98" s="18">
        <f t="shared" si="15"/>
        <v>0</v>
      </c>
      <c r="N98" s="32">
        <f t="shared" si="16"/>
        <v>0</v>
      </c>
      <c r="O98" s="19">
        <f t="shared" si="17"/>
        <v>0</v>
      </c>
      <c r="P98" s="19">
        <f t="shared" si="18"/>
        <v>0</v>
      </c>
      <c r="Q98" s="20">
        <v>0</v>
      </c>
    </row>
    <row r="99" spans="1:17" ht="15.75" x14ac:dyDescent="0.25">
      <c r="A99" s="13">
        <v>98</v>
      </c>
      <c r="B99" s="12"/>
      <c r="C99" s="12"/>
      <c r="D99" s="12"/>
      <c r="E99" s="12"/>
      <c r="F99" s="16"/>
      <c r="G99" s="17"/>
      <c r="H99" s="17"/>
      <c r="I99" s="17"/>
      <c r="J99" s="17"/>
      <c r="K99" s="17"/>
      <c r="L99" s="17"/>
      <c r="M99" s="18">
        <f t="shared" si="15"/>
        <v>0</v>
      </c>
      <c r="N99" s="32">
        <f t="shared" si="16"/>
        <v>0</v>
      </c>
      <c r="O99" s="19">
        <f t="shared" si="17"/>
        <v>0</v>
      </c>
      <c r="P99" s="19">
        <f t="shared" si="18"/>
        <v>0</v>
      </c>
      <c r="Q99" s="20">
        <v>0</v>
      </c>
    </row>
    <row r="100" spans="1:17" ht="15.75" x14ac:dyDescent="0.25">
      <c r="A100" s="13">
        <v>99</v>
      </c>
      <c r="B100" s="12"/>
      <c r="C100" s="12"/>
      <c r="D100" s="12"/>
      <c r="E100" s="12"/>
      <c r="F100" s="16"/>
      <c r="G100" s="17"/>
      <c r="H100" s="17"/>
      <c r="I100" s="17"/>
      <c r="J100" s="17"/>
      <c r="K100" s="17"/>
      <c r="L100" s="17"/>
      <c r="M100" s="18">
        <f t="shared" si="15"/>
        <v>0</v>
      </c>
      <c r="N100" s="32">
        <f t="shared" si="16"/>
        <v>0</v>
      </c>
      <c r="O100" s="19">
        <f t="shared" si="17"/>
        <v>0</v>
      </c>
      <c r="P100" s="19">
        <f t="shared" si="18"/>
        <v>0</v>
      </c>
      <c r="Q100" s="20">
        <v>0</v>
      </c>
    </row>
    <row r="101" spans="1:17" ht="15.75" x14ac:dyDescent="0.25">
      <c r="A101" s="13">
        <v>100</v>
      </c>
      <c r="B101" s="12"/>
      <c r="C101" s="12"/>
      <c r="D101" s="12"/>
      <c r="E101" s="12"/>
      <c r="F101" s="16"/>
      <c r="G101" s="17"/>
      <c r="H101" s="17"/>
      <c r="I101" s="17"/>
      <c r="J101" s="17"/>
      <c r="K101" s="17"/>
      <c r="L101" s="17"/>
      <c r="M101" s="18">
        <f t="shared" si="15"/>
        <v>0</v>
      </c>
      <c r="N101" s="32">
        <f t="shared" si="16"/>
        <v>0</v>
      </c>
      <c r="O101" s="19">
        <f t="shared" si="17"/>
        <v>0</v>
      </c>
      <c r="P101" s="19">
        <f t="shared" si="18"/>
        <v>0</v>
      </c>
      <c r="Q101" s="20">
        <v>0</v>
      </c>
    </row>
    <row r="102" spans="1:17" ht="15.75" x14ac:dyDescent="0.25">
      <c r="A102" s="13">
        <v>101</v>
      </c>
      <c r="B102" s="12"/>
      <c r="C102" s="12"/>
      <c r="D102" s="12"/>
      <c r="E102" s="12"/>
      <c r="F102" s="16"/>
      <c r="G102" s="17"/>
      <c r="H102" s="17"/>
      <c r="I102" s="17"/>
      <c r="J102" s="17"/>
      <c r="K102" s="17"/>
      <c r="L102" s="17"/>
      <c r="M102" s="18">
        <f t="shared" si="15"/>
        <v>0</v>
      </c>
      <c r="N102" s="32">
        <f t="shared" si="16"/>
        <v>0</v>
      </c>
      <c r="O102" s="19">
        <f t="shared" si="17"/>
        <v>0</v>
      </c>
      <c r="P102" s="19">
        <f t="shared" si="18"/>
        <v>0</v>
      </c>
      <c r="Q102" s="20">
        <v>0</v>
      </c>
    </row>
    <row r="103" spans="1:17" ht="15.75" x14ac:dyDescent="0.25">
      <c r="A103" s="13">
        <v>102</v>
      </c>
      <c r="B103" s="12"/>
      <c r="C103" s="12"/>
      <c r="D103" s="12"/>
      <c r="E103" s="12"/>
      <c r="F103" s="16"/>
      <c r="G103" s="17"/>
      <c r="H103" s="17"/>
      <c r="I103" s="17"/>
      <c r="J103" s="17"/>
      <c r="K103" s="17"/>
      <c r="L103" s="17"/>
      <c r="M103" s="18">
        <f t="shared" si="15"/>
        <v>0</v>
      </c>
      <c r="N103" s="32">
        <f t="shared" si="16"/>
        <v>0</v>
      </c>
      <c r="O103" s="19">
        <f t="shared" si="17"/>
        <v>0</v>
      </c>
      <c r="P103" s="19">
        <f t="shared" si="18"/>
        <v>0</v>
      </c>
      <c r="Q103" s="20">
        <v>0</v>
      </c>
    </row>
    <row r="104" spans="1:17" ht="15.75" x14ac:dyDescent="0.25">
      <c r="A104" s="13">
        <v>103</v>
      </c>
      <c r="B104" s="12"/>
      <c r="C104" s="12"/>
      <c r="D104" s="12"/>
      <c r="E104" s="12"/>
      <c r="F104" s="16"/>
      <c r="G104" s="17"/>
      <c r="H104" s="17"/>
      <c r="I104" s="17"/>
      <c r="J104" s="17"/>
      <c r="K104" s="17"/>
      <c r="L104" s="17"/>
      <c r="M104" s="18">
        <f t="shared" si="15"/>
        <v>0</v>
      </c>
      <c r="N104" s="32">
        <f t="shared" si="16"/>
        <v>0</v>
      </c>
      <c r="O104" s="19">
        <f t="shared" si="17"/>
        <v>0</v>
      </c>
      <c r="P104" s="19">
        <f t="shared" si="18"/>
        <v>0</v>
      </c>
      <c r="Q104" s="20">
        <v>0</v>
      </c>
    </row>
    <row r="105" spans="1:17" ht="15.75" x14ac:dyDescent="0.25">
      <c r="A105" s="13">
        <v>104</v>
      </c>
      <c r="B105" s="12"/>
      <c r="C105" s="12"/>
      <c r="D105" s="12"/>
      <c r="E105" s="12"/>
      <c r="F105" s="16"/>
      <c r="G105" s="17"/>
      <c r="H105" s="17"/>
      <c r="I105" s="17"/>
      <c r="J105" s="17"/>
      <c r="K105" s="17"/>
      <c r="L105" s="17"/>
      <c r="M105" s="18">
        <f t="shared" si="15"/>
        <v>0</v>
      </c>
      <c r="N105" s="32">
        <f t="shared" si="16"/>
        <v>0</v>
      </c>
      <c r="O105" s="19">
        <f t="shared" si="17"/>
        <v>0</v>
      </c>
      <c r="P105" s="19">
        <f t="shared" si="18"/>
        <v>0</v>
      </c>
      <c r="Q105" s="20">
        <v>0</v>
      </c>
    </row>
    <row r="106" spans="1:17" ht="15.75" x14ac:dyDescent="0.25">
      <c r="A106" s="13">
        <v>105</v>
      </c>
      <c r="B106" s="12"/>
      <c r="C106" s="12"/>
      <c r="D106" s="12"/>
      <c r="E106" s="12"/>
      <c r="F106" s="16"/>
      <c r="G106" s="17"/>
      <c r="H106" s="17"/>
      <c r="I106" s="17"/>
      <c r="J106" s="17"/>
      <c r="K106" s="17"/>
      <c r="L106" s="17"/>
      <c r="M106" s="18">
        <f t="shared" si="15"/>
        <v>0</v>
      </c>
      <c r="N106" s="32">
        <f t="shared" si="16"/>
        <v>0</v>
      </c>
      <c r="O106" s="19">
        <f t="shared" si="17"/>
        <v>0</v>
      </c>
      <c r="P106" s="19">
        <f t="shared" si="18"/>
        <v>0</v>
      </c>
      <c r="Q106" s="20">
        <v>0</v>
      </c>
    </row>
    <row r="107" spans="1:17" ht="15.75" x14ac:dyDescent="0.25">
      <c r="A107" s="13">
        <v>106</v>
      </c>
      <c r="B107" s="12"/>
      <c r="C107" s="12"/>
      <c r="D107" s="12"/>
      <c r="E107" s="12"/>
      <c r="F107" s="16"/>
      <c r="G107" s="17"/>
      <c r="H107" s="17"/>
      <c r="I107" s="17"/>
      <c r="J107" s="17"/>
      <c r="K107" s="17"/>
      <c r="L107" s="17"/>
      <c r="M107" s="18">
        <f t="shared" si="15"/>
        <v>0</v>
      </c>
      <c r="N107" s="32">
        <f t="shared" si="16"/>
        <v>0</v>
      </c>
      <c r="O107" s="19">
        <f t="shared" si="17"/>
        <v>0</v>
      </c>
      <c r="P107" s="19">
        <f t="shared" si="18"/>
        <v>0</v>
      </c>
      <c r="Q107" s="20">
        <v>0</v>
      </c>
    </row>
    <row r="108" spans="1:17" ht="15.75" x14ac:dyDescent="0.25">
      <c r="A108" s="13">
        <v>107</v>
      </c>
      <c r="B108" s="12"/>
      <c r="C108" s="12"/>
      <c r="D108" s="12"/>
      <c r="E108" s="12"/>
      <c r="F108" s="16"/>
      <c r="G108" s="17"/>
      <c r="H108" s="17"/>
      <c r="I108" s="17"/>
      <c r="J108" s="17"/>
      <c r="K108" s="17"/>
      <c r="L108" s="17"/>
      <c r="M108" s="18">
        <f t="shared" si="15"/>
        <v>0</v>
      </c>
      <c r="N108" s="32">
        <f t="shared" si="16"/>
        <v>0</v>
      </c>
      <c r="O108" s="19">
        <f t="shared" si="17"/>
        <v>0</v>
      </c>
      <c r="P108" s="19">
        <f t="shared" si="18"/>
        <v>0</v>
      </c>
      <c r="Q108" s="20">
        <v>0</v>
      </c>
    </row>
    <row r="109" spans="1:17" ht="15.75" x14ac:dyDescent="0.25">
      <c r="A109" s="13">
        <v>108</v>
      </c>
      <c r="B109" s="12"/>
      <c r="C109" s="12"/>
      <c r="D109" s="12"/>
      <c r="E109" s="12"/>
      <c r="F109" s="16"/>
      <c r="G109" s="17"/>
      <c r="H109" s="17"/>
      <c r="I109" s="17"/>
      <c r="J109" s="17"/>
      <c r="K109" s="17"/>
      <c r="L109" s="17"/>
      <c r="M109" s="18">
        <f t="shared" si="15"/>
        <v>0</v>
      </c>
      <c r="N109" s="32">
        <f t="shared" si="16"/>
        <v>0</v>
      </c>
      <c r="O109" s="19">
        <f t="shared" si="17"/>
        <v>0</v>
      </c>
      <c r="P109" s="19">
        <f t="shared" si="18"/>
        <v>0</v>
      </c>
      <c r="Q109" s="20">
        <v>0</v>
      </c>
    </row>
    <row r="110" spans="1:17" ht="15.75" x14ac:dyDescent="0.25">
      <c r="A110" s="13">
        <v>109</v>
      </c>
      <c r="B110" s="12"/>
      <c r="C110" s="12"/>
      <c r="D110" s="12"/>
      <c r="E110" s="12"/>
      <c r="F110" s="16"/>
      <c r="G110" s="17"/>
      <c r="H110" s="17"/>
      <c r="I110" s="17"/>
      <c r="J110" s="17"/>
      <c r="K110" s="17"/>
      <c r="L110" s="17"/>
      <c r="M110" s="18">
        <f t="shared" si="15"/>
        <v>0</v>
      </c>
      <c r="N110" s="32">
        <f t="shared" si="16"/>
        <v>0</v>
      </c>
      <c r="O110" s="19">
        <f t="shared" si="17"/>
        <v>0</v>
      </c>
      <c r="P110" s="19">
        <f t="shared" si="18"/>
        <v>0</v>
      </c>
      <c r="Q110" s="20">
        <v>0</v>
      </c>
    </row>
    <row r="111" spans="1:17" ht="15.75" x14ac:dyDescent="0.25">
      <c r="A111" s="13">
        <v>110</v>
      </c>
      <c r="B111" s="12"/>
      <c r="C111" s="12"/>
      <c r="D111" s="12"/>
      <c r="E111" s="12"/>
      <c r="F111" s="16"/>
      <c r="G111" s="17"/>
      <c r="H111" s="17"/>
      <c r="I111" s="17"/>
      <c r="J111" s="17"/>
      <c r="K111" s="17"/>
      <c r="L111" s="17"/>
      <c r="M111" s="18">
        <f t="shared" si="15"/>
        <v>0</v>
      </c>
      <c r="N111" s="32">
        <f t="shared" si="16"/>
        <v>0</v>
      </c>
      <c r="O111" s="19">
        <f t="shared" si="17"/>
        <v>0</v>
      </c>
      <c r="P111" s="19">
        <f t="shared" si="18"/>
        <v>0</v>
      </c>
      <c r="Q111" s="20">
        <v>0</v>
      </c>
    </row>
  </sheetData>
  <phoneticPr fontId="0" type="noConversion"/>
  <pageMargins left="0.4" right="0.34" top="0.47" bottom="0.45" header="0.22" footer="0.24"/>
  <pageSetup paperSize="9" scale="5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U111"/>
  <sheetViews>
    <sheetView topLeftCell="A28" zoomScaleNormal="100" workbookViewId="0">
      <selection activeCell="N38" sqref="N38"/>
    </sheetView>
  </sheetViews>
  <sheetFormatPr defaultRowHeight="12.75" x14ac:dyDescent="0.2"/>
  <cols>
    <col min="1" max="1" width="10.28515625" style="3" customWidth="1"/>
    <col min="2" max="2" width="29.85546875" style="3" customWidth="1"/>
    <col min="3" max="3" width="25" style="4" customWidth="1"/>
    <col min="4" max="4" width="5.7109375" style="4" customWidth="1"/>
    <col min="5" max="5" width="6.5703125" style="4" customWidth="1"/>
    <col min="6" max="6" width="7.140625" style="3" customWidth="1"/>
    <col min="7" max="10" width="7.85546875" style="3" customWidth="1"/>
    <col min="11" max="11" width="7.7109375" style="3" customWidth="1"/>
    <col min="12" max="12" width="7.85546875" style="3" hidden="1" customWidth="1"/>
    <col min="13" max="13" width="11" style="5" customWidth="1"/>
    <col min="14" max="14" width="12.5703125" style="1" customWidth="1"/>
    <col min="15" max="15" width="6.85546875" style="2" customWidth="1"/>
    <col min="16" max="16" width="6.28515625" style="2" customWidth="1"/>
    <col min="17" max="16384" width="9.140625" style="3"/>
  </cols>
  <sheetData>
    <row r="1" spans="1:17" s="14" customFormat="1" ht="24.75" customHeight="1" x14ac:dyDescent="0.2">
      <c r="A1" s="7"/>
      <c r="B1" s="7" t="str">
        <f>FIGURES!B7</f>
        <v>Porpoise Twist Spin</v>
      </c>
      <c r="C1" s="8">
        <f>FIGURES!D7</f>
        <v>2.6</v>
      </c>
      <c r="D1" s="6"/>
      <c r="E1" s="9"/>
      <c r="F1" s="9"/>
      <c r="G1" s="9" t="s">
        <v>12</v>
      </c>
      <c r="H1" s="9" t="s">
        <v>13</v>
      </c>
      <c r="I1" s="9" t="s">
        <v>14</v>
      </c>
      <c r="J1" s="9" t="s">
        <v>15</v>
      </c>
      <c r="K1" s="9" t="s">
        <v>16</v>
      </c>
      <c r="L1" s="9" t="s">
        <v>23</v>
      </c>
      <c r="M1" s="9" t="s">
        <v>3</v>
      </c>
      <c r="N1" s="10" t="s">
        <v>9</v>
      </c>
      <c r="O1" s="11" t="s">
        <v>10</v>
      </c>
      <c r="P1" s="11" t="s">
        <v>11</v>
      </c>
      <c r="Q1" s="9" t="s">
        <v>4</v>
      </c>
    </row>
    <row r="2" spans="1:17" s="16" customFormat="1" ht="15.75" x14ac:dyDescent="0.25">
      <c r="A2" s="13">
        <v>1</v>
      </c>
      <c r="B2" s="12" t="str">
        <f>FIGURES!B14</f>
        <v>HOLLY TONKS</v>
      </c>
      <c r="C2" s="12" t="str">
        <f>FIGURES!C14</f>
        <v>rug</v>
      </c>
      <c r="D2" s="67">
        <f>FIGURES!F14</f>
        <v>37049</v>
      </c>
      <c r="E2" s="12">
        <f>FIGURES!G14</f>
        <v>0</v>
      </c>
      <c r="F2" s="16" t="s">
        <v>1</v>
      </c>
      <c r="G2" s="17">
        <v>4.5999999999999996</v>
      </c>
      <c r="H2" s="17">
        <v>4.9000000000000004</v>
      </c>
      <c r="I2" s="17">
        <v>5.0999999999999996</v>
      </c>
      <c r="J2" s="17">
        <v>5.5</v>
      </c>
      <c r="K2" s="17">
        <v>5.3</v>
      </c>
      <c r="L2" s="17"/>
      <c r="M2" s="18">
        <f t="shared" ref="M2:M33" si="0">SUM(G2:L2)-O2-P2</f>
        <v>15.300000000000004</v>
      </c>
      <c r="N2" s="32">
        <f t="shared" ref="N2:N33" si="1">ROUND((SUM(G2:L2)-SUM(O2:P2))*$C$1/3,4)</f>
        <v>13.26</v>
      </c>
      <c r="O2" s="19">
        <f t="shared" ref="O2:O33" si="2">MIN(G2:L2)</f>
        <v>4.5999999999999996</v>
      </c>
      <c r="P2" s="19">
        <f t="shared" ref="P2:P33" si="3">MAX(G2:L2)</f>
        <v>5.5</v>
      </c>
      <c r="Q2" s="20">
        <v>0</v>
      </c>
    </row>
    <row r="3" spans="1:17" s="16" customFormat="1" ht="15.75" x14ac:dyDescent="0.25">
      <c r="A3" s="13">
        <v>2</v>
      </c>
      <c r="B3" s="12" t="str">
        <f>FIGURES!B15</f>
        <v>Fiona Williams</v>
      </c>
      <c r="C3" s="12" t="str">
        <f>FIGURES!C15</f>
        <v>Aquav</v>
      </c>
      <c r="D3" s="67">
        <f>FIGURES!F15</f>
        <v>36080</v>
      </c>
      <c r="E3" s="12">
        <f>FIGURES!G15</f>
        <v>0</v>
      </c>
      <c r="F3" s="16" t="s">
        <v>1</v>
      </c>
      <c r="G3" s="17"/>
      <c r="H3" s="17"/>
      <c r="I3" s="17"/>
      <c r="J3" s="17"/>
      <c r="K3" s="17"/>
      <c r="L3" s="17"/>
      <c r="M3" s="18">
        <f t="shared" si="0"/>
        <v>0</v>
      </c>
      <c r="N3" s="32">
        <f t="shared" si="1"/>
        <v>0</v>
      </c>
      <c r="O3" s="19">
        <f t="shared" si="2"/>
        <v>0</v>
      </c>
      <c r="P3" s="19">
        <f t="shared" si="3"/>
        <v>0</v>
      </c>
      <c r="Q3" s="20">
        <v>0</v>
      </c>
    </row>
    <row r="4" spans="1:17" s="16" customFormat="1" ht="15.75" x14ac:dyDescent="0.25">
      <c r="A4" s="13">
        <v>3</v>
      </c>
      <c r="B4" s="12" t="str">
        <f>FIGURES!B16</f>
        <v>Claire Harris</v>
      </c>
      <c r="C4" s="12" t="str">
        <f>FIGURES!C16</f>
        <v>Aquav</v>
      </c>
      <c r="D4" s="67">
        <f>FIGURES!F16</f>
        <v>36125</v>
      </c>
      <c r="E4" s="12">
        <f>FIGURES!G16</f>
        <v>0</v>
      </c>
      <c r="F4" s="16" t="s">
        <v>1</v>
      </c>
      <c r="G4" s="17"/>
      <c r="H4" s="17"/>
      <c r="I4" s="17"/>
      <c r="J4" s="17"/>
      <c r="K4" s="17"/>
      <c r="L4" s="17"/>
      <c r="M4" s="18">
        <f t="shared" si="0"/>
        <v>0</v>
      </c>
      <c r="N4" s="32">
        <f t="shared" si="1"/>
        <v>0</v>
      </c>
      <c r="O4" s="19">
        <f t="shared" si="2"/>
        <v>0</v>
      </c>
      <c r="P4" s="19">
        <f t="shared" si="3"/>
        <v>0</v>
      </c>
      <c r="Q4" s="20">
        <v>0</v>
      </c>
    </row>
    <row r="5" spans="1:17" s="16" customFormat="1" ht="15.75" x14ac:dyDescent="0.25">
      <c r="A5" s="13">
        <v>4</v>
      </c>
      <c r="B5" s="12" t="str">
        <f>FIGURES!B17</f>
        <v>Zoe Pain</v>
      </c>
      <c r="C5" s="12" t="str">
        <f>FIGURES!C17</f>
        <v>COB</v>
      </c>
      <c r="D5" s="67">
        <f>FIGURES!F17</f>
        <v>36742</v>
      </c>
      <c r="E5" s="12" t="str">
        <f>FIGURES!G17</f>
        <v>solo</v>
      </c>
      <c r="F5" s="16" t="s">
        <v>1</v>
      </c>
      <c r="G5" s="17">
        <v>4.7</v>
      </c>
      <c r="H5" s="17">
        <v>4.7</v>
      </c>
      <c r="I5" s="17">
        <v>5.3</v>
      </c>
      <c r="J5" s="17">
        <v>4.7</v>
      </c>
      <c r="K5" s="17">
        <v>4.3</v>
      </c>
      <c r="L5" s="17"/>
      <c r="M5" s="18">
        <f t="shared" si="0"/>
        <v>14.099999999999998</v>
      </c>
      <c r="N5" s="32">
        <f t="shared" si="1"/>
        <v>12.22</v>
      </c>
      <c r="O5" s="19">
        <f t="shared" si="2"/>
        <v>4.3</v>
      </c>
      <c r="P5" s="19">
        <f t="shared" si="3"/>
        <v>5.3</v>
      </c>
      <c r="Q5" s="20">
        <v>0</v>
      </c>
    </row>
    <row r="6" spans="1:17" s="16" customFormat="1" ht="15.75" x14ac:dyDescent="0.25">
      <c r="A6" s="13">
        <v>5</v>
      </c>
      <c r="B6" s="12" t="str">
        <f>FIGURES!B18</f>
        <v>SHANNON McGINTY</v>
      </c>
      <c r="C6" s="12" t="str">
        <f>FIGURES!C18</f>
        <v>COP</v>
      </c>
      <c r="D6" s="67">
        <f>FIGURES!F18</f>
        <v>34674</v>
      </c>
      <c r="E6" s="12" t="str">
        <f>FIGURES!G18</f>
        <v>solo</v>
      </c>
      <c r="F6" s="16" t="s">
        <v>1</v>
      </c>
      <c r="G6" s="17">
        <v>6</v>
      </c>
      <c r="H6" s="17">
        <v>5.8</v>
      </c>
      <c r="I6" s="17">
        <v>5.5</v>
      </c>
      <c r="J6" s="17">
        <v>6.2</v>
      </c>
      <c r="K6" s="17">
        <v>6</v>
      </c>
      <c r="L6" s="17"/>
      <c r="M6" s="18">
        <f t="shared" si="0"/>
        <v>17.8</v>
      </c>
      <c r="N6" s="32">
        <f t="shared" si="1"/>
        <v>15.4267</v>
      </c>
      <c r="O6" s="19">
        <f t="shared" si="2"/>
        <v>5.5</v>
      </c>
      <c r="P6" s="19">
        <f t="shared" si="3"/>
        <v>6.2</v>
      </c>
      <c r="Q6" s="20">
        <v>0</v>
      </c>
    </row>
    <row r="7" spans="1:17" s="16" customFormat="1" ht="15.75" x14ac:dyDescent="0.25">
      <c r="A7" s="13">
        <v>6</v>
      </c>
      <c r="B7" s="12" t="str">
        <f>FIGURES!B19</f>
        <v>Ysabel Robb</v>
      </c>
      <c r="C7" s="12" t="str">
        <f>FIGURES!C19</f>
        <v>Aquav</v>
      </c>
      <c r="D7" s="67">
        <f>FIGURES!F19</f>
        <v>36961</v>
      </c>
      <c r="E7" s="12">
        <f>FIGURES!G19</f>
        <v>0</v>
      </c>
      <c r="F7" s="16" t="s">
        <v>1</v>
      </c>
      <c r="G7" s="17"/>
      <c r="H7" s="17"/>
      <c r="I7" s="17"/>
      <c r="J7" s="17"/>
      <c r="K7" s="17"/>
      <c r="L7" s="17"/>
      <c r="M7" s="18">
        <f t="shared" si="0"/>
        <v>0</v>
      </c>
      <c r="N7" s="32">
        <f t="shared" si="1"/>
        <v>0</v>
      </c>
      <c r="O7" s="19">
        <f t="shared" si="2"/>
        <v>0</v>
      </c>
      <c r="P7" s="19">
        <f t="shared" si="3"/>
        <v>0</v>
      </c>
      <c r="Q7" s="20">
        <v>0</v>
      </c>
    </row>
    <row r="8" spans="1:17" s="16" customFormat="1" ht="15.75" x14ac:dyDescent="0.25">
      <c r="A8" s="13">
        <v>7</v>
      </c>
      <c r="B8" s="12" t="str">
        <f>FIGURES!B20</f>
        <v>Sophia Khairul</v>
      </c>
      <c r="C8" s="12" t="str">
        <f>FIGURES!C20</f>
        <v>Aquav</v>
      </c>
      <c r="D8" s="67">
        <f>FIGURES!F20</f>
        <v>36886</v>
      </c>
      <c r="E8" s="12">
        <f>FIGURES!G20</f>
        <v>0</v>
      </c>
      <c r="F8" s="16" t="s">
        <v>1</v>
      </c>
      <c r="G8" s="17"/>
      <c r="H8" s="17"/>
      <c r="I8" s="17"/>
      <c r="J8" s="17"/>
      <c r="K8" s="17"/>
      <c r="L8" s="17"/>
      <c r="M8" s="18">
        <f t="shared" si="0"/>
        <v>0</v>
      </c>
      <c r="N8" s="32">
        <f t="shared" si="1"/>
        <v>0</v>
      </c>
      <c r="O8" s="19">
        <f t="shared" si="2"/>
        <v>0</v>
      </c>
      <c r="P8" s="19">
        <f t="shared" si="3"/>
        <v>0</v>
      </c>
      <c r="Q8" s="20">
        <v>0</v>
      </c>
    </row>
    <row r="9" spans="1:17" s="16" customFormat="1" ht="15.75" x14ac:dyDescent="0.25">
      <c r="A9" s="13">
        <v>8</v>
      </c>
      <c r="B9" s="12" t="str">
        <f>FIGURES!B21</f>
        <v>Phoebe Bradley Smith</v>
      </c>
      <c r="C9" s="12" t="str">
        <f>FIGURES!C21</f>
        <v>COB</v>
      </c>
      <c r="D9" s="67">
        <f>FIGURES!F21</f>
        <v>35460</v>
      </c>
      <c r="E9" s="12" t="str">
        <f>FIGURES!G21</f>
        <v>solo</v>
      </c>
      <c r="F9" s="16" t="s">
        <v>1</v>
      </c>
      <c r="G9" s="17">
        <v>7.1</v>
      </c>
      <c r="H9" s="17">
        <v>6.8</v>
      </c>
      <c r="I9" s="17">
        <v>6.5</v>
      </c>
      <c r="J9" s="17">
        <v>7</v>
      </c>
      <c r="K9" s="17">
        <v>6.5</v>
      </c>
      <c r="L9" s="17"/>
      <c r="M9" s="18">
        <f t="shared" si="0"/>
        <v>20.299999999999997</v>
      </c>
      <c r="N9" s="32">
        <f t="shared" si="1"/>
        <v>17.593299999999999</v>
      </c>
      <c r="O9" s="19">
        <f t="shared" si="2"/>
        <v>6.5</v>
      </c>
      <c r="P9" s="19">
        <f t="shared" si="3"/>
        <v>7.1</v>
      </c>
      <c r="Q9" s="20">
        <v>0</v>
      </c>
    </row>
    <row r="10" spans="1:17" s="16" customFormat="1" ht="15.75" x14ac:dyDescent="0.25">
      <c r="A10" s="13">
        <v>9</v>
      </c>
      <c r="B10" s="12" t="str">
        <f>FIGURES!B22</f>
        <v>Maria Makris</v>
      </c>
      <c r="C10" s="12" t="str">
        <f>FIGURES!C22</f>
        <v>Aquav</v>
      </c>
      <c r="D10" s="67">
        <f>FIGURES!F22</f>
        <v>36058</v>
      </c>
      <c r="E10" s="12">
        <f>FIGURES!G22</f>
        <v>0</v>
      </c>
      <c r="F10" s="16" t="s">
        <v>1</v>
      </c>
      <c r="G10" s="17"/>
      <c r="H10" s="17"/>
      <c r="I10" s="17"/>
      <c r="J10" s="17"/>
      <c r="K10" s="17"/>
      <c r="L10" s="17"/>
      <c r="M10" s="18">
        <f t="shared" si="0"/>
        <v>0</v>
      </c>
      <c r="N10" s="32">
        <f t="shared" si="1"/>
        <v>0</v>
      </c>
      <c r="O10" s="19">
        <f t="shared" si="2"/>
        <v>0</v>
      </c>
      <c r="P10" s="19">
        <f t="shared" si="3"/>
        <v>0</v>
      </c>
      <c r="Q10" s="20">
        <v>0</v>
      </c>
    </row>
    <row r="11" spans="1:17" s="16" customFormat="1" ht="15.75" x14ac:dyDescent="0.25">
      <c r="A11" s="13">
        <v>10</v>
      </c>
      <c r="B11" s="12" t="str">
        <f>FIGURES!B23</f>
        <v>Madison Griffith</v>
      </c>
      <c r="C11" s="12" t="str">
        <f>FIGURES!C23</f>
        <v>COB</v>
      </c>
      <c r="D11" s="67">
        <f>FIGURES!F23</f>
        <v>34949</v>
      </c>
      <c r="E11" s="12" t="str">
        <f>FIGURES!G23</f>
        <v>solo</v>
      </c>
      <c r="F11" s="16" t="s">
        <v>1</v>
      </c>
      <c r="G11" s="17">
        <v>6.4</v>
      </c>
      <c r="H11" s="17">
        <v>6.2</v>
      </c>
      <c r="I11" s="17">
        <v>6.1</v>
      </c>
      <c r="J11" s="17">
        <v>6.3</v>
      </c>
      <c r="K11" s="17">
        <v>6.2</v>
      </c>
      <c r="L11" s="17"/>
      <c r="M11" s="18">
        <f t="shared" si="0"/>
        <v>18.700000000000003</v>
      </c>
      <c r="N11" s="32">
        <f t="shared" si="1"/>
        <v>16.206700000000001</v>
      </c>
      <c r="O11" s="19">
        <f t="shared" si="2"/>
        <v>6.1</v>
      </c>
      <c r="P11" s="19">
        <f t="shared" si="3"/>
        <v>6.4</v>
      </c>
      <c r="Q11" s="20">
        <v>0</v>
      </c>
    </row>
    <row r="12" spans="1:17" s="16" customFormat="1" ht="15.75" x14ac:dyDescent="0.25">
      <c r="A12" s="13">
        <v>11</v>
      </c>
      <c r="B12" s="12" t="str">
        <f>FIGURES!B24</f>
        <v>Anna Crocombe</v>
      </c>
      <c r="C12" s="12" t="str">
        <f>FIGURES!C24</f>
        <v>COB</v>
      </c>
      <c r="D12" s="67">
        <f>FIGURES!F24</f>
        <v>37104</v>
      </c>
      <c r="E12" s="12">
        <f>FIGURES!G24</f>
        <v>0</v>
      </c>
      <c r="F12" s="16" t="s">
        <v>1</v>
      </c>
      <c r="G12" s="17">
        <v>5.8</v>
      </c>
      <c r="H12" s="17">
        <v>5.3</v>
      </c>
      <c r="I12" s="17">
        <v>5.7</v>
      </c>
      <c r="J12" s="17">
        <v>6</v>
      </c>
      <c r="K12" s="17">
        <v>5</v>
      </c>
      <c r="L12" s="17"/>
      <c r="M12" s="18">
        <f t="shared" si="0"/>
        <v>16.8</v>
      </c>
      <c r="N12" s="32">
        <f t="shared" si="1"/>
        <v>14.56</v>
      </c>
      <c r="O12" s="19">
        <f t="shared" si="2"/>
        <v>5</v>
      </c>
      <c r="P12" s="19">
        <f t="shared" si="3"/>
        <v>6</v>
      </c>
      <c r="Q12" s="20">
        <v>0</v>
      </c>
    </row>
    <row r="13" spans="1:17" s="16" customFormat="1" ht="15.75" x14ac:dyDescent="0.25">
      <c r="A13" s="13">
        <v>12</v>
      </c>
      <c r="B13" s="12" t="str">
        <f>FIGURES!B25</f>
        <v>Olivia Hall</v>
      </c>
      <c r="C13" s="12" t="str">
        <f>FIGURES!C25</f>
        <v>COB</v>
      </c>
      <c r="D13" s="67">
        <f>FIGURES!F25</f>
        <v>37120</v>
      </c>
      <c r="E13" s="12" t="str">
        <f>FIGURES!G25</f>
        <v>solo</v>
      </c>
      <c r="F13" s="16" t="s">
        <v>1</v>
      </c>
      <c r="G13" s="112">
        <v>6</v>
      </c>
      <c r="H13" s="17">
        <v>5.4</v>
      </c>
      <c r="I13" s="17">
        <v>5.9</v>
      </c>
      <c r="J13" s="17">
        <v>5.3</v>
      </c>
      <c r="K13" s="17">
        <v>5.8</v>
      </c>
      <c r="L13" s="17"/>
      <c r="M13" s="18">
        <f t="shared" si="0"/>
        <v>17.100000000000001</v>
      </c>
      <c r="N13" s="32">
        <f t="shared" si="1"/>
        <v>14.82</v>
      </c>
      <c r="O13" s="19">
        <f t="shared" si="2"/>
        <v>5.3</v>
      </c>
      <c r="P13" s="19">
        <f t="shared" si="3"/>
        <v>6</v>
      </c>
      <c r="Q13" s="20">
        <v>0</v>
      </c>
    </row>
    <row r="14" spans="1:17" s="16" customFormat="1" ht="15.75" x14ac:dyDescent="0.25">
      <c r="A14" s="13">
        <v>13</v>
      </c>
      <c r="B14" s="12" t="str">
        <f>FIGURES!B26</f>
        <v>MATILDA HADCOCK</v>
      </c>
      <c r="C14" s="12" t="str">
        <f>FIGURES!C26</f>
        <v>COP</v>
      </c>
      <c r="D14" s="67">
        <f>FIGURES!F26</f>
        <v>36417</v>
      </c>
      <c r="E14" s="12" t="str">
        <f>FIGURES!G26</f>
        <v>solo</v>
      </c>
      <c r="F14" s="16" t="s">
        <v>1</v>
      </c>
      <c r="G14" s="17">
        <v>5.3</v>
      </c>
      <c r="H14" s="17">
        <v>5.2</v>
      </c>
      <c r="I14" s="17">
        <v>5.6</v>
      </c>
      <c r="J14" s="17">
        <v>5.6</v>
      </c>
      <c r="K14" s="17">
        <v>4.8</v>
      </c>
      <c r="L14" s="17"/>
      <c r="M14" s="18">
        <f t="shared" si="0"/>
        <v>16.100000000000001</v>
      </c>
      <c r="N14" s="32">
        <f t="shared" si="1"/>
        <v>13.9533</v>
      </c>
      <c r="O14" s="19">
        <f t="shared" si="2"/>
        <v>4.8</v>
      </c>
      <c r="P14" s="19">
        <f t="shared" si="3"/>
        <v>5.6</v>
      </c>
      <c r="Q14" s="20">
        <v>0</v>
      </c>
    </row>
    <row r="15" spans="1:17" s="16" customFormat="1" ht="15.75" x14ac:dyDescent="0.25">
      <c r="A15" s="13">
        <v>14</v>
      </c>
      <c r="B15" s="12" t="str">
        <f>FIGURES!B27</f>
        <v>Alexandra Weir</v>
      </c>
      <c r="C15" s="12" t="str">
        <f>FIGURES!C27</f>
        <v>Aquav</v>
      </c>
      <c r="D15" s="67">
        <f>FIGURES!F27</f>
        <v>36476</v>
      </c>
      <c r="E15" s="12">
        <f>FIGURES!G27</f>
        <v>0</v>
      </c>
      <c r="F15" s="16" t="s">
        <v>1</v>
      </c>
      <c r="G15" s="17">
        <v>5.2</v>
      </c>
      <c r="H15" s="17">
        <v>6</v>
      </c>
      <c r="I15" s="17">
        <v>5.8</v>
      </c>
      <c r="J15" s="17">
        <v>4.9000000000000004</v>
      </c>
      <c r="K15" s="17">
        <v>4.5999999999999996</v>
      </c>
      <c r="L15" s="17"/>
      <c r="M15" s="18">
        <f t="shared" si="0"/>
        <v>15.899999999999999</v>
      </c>
      <c r="N15" s="32">
        <f t="shared" si="1"/>
        <v>13.78</v>
      </c>
      <c r="O15" s="19">
        <f t="shared" si="2"/>
        <v>4.5999999999999996</v>
      </c>
      <c r="P15" s="19">
        <f t="shared" si="3"/>
        <v>6</v>
      </c>
      <c r="Q15" s="20">
        <v>0</v>
      </c>
    </row>
    <row r="16" spans="1:17" s="16" customFormat="1" ht="15.75" x14ac:dyDescent="0.25">
      <c r="A16" s="13">
        <v>15</v>
      </c>
      <c r="B16" s="12" t="str">
        <f>FIGURES!B28</f>
        <v>Lily Bradley Smith</v>
      </c>
      <c r="C16" s="12" t="str">
        <f>FIGURES!C28</f>
        <v>COB</v>
      </c>
      <c r="D16" s="67">
        <f>FIGURES!F28</f>
        <v>36067</v>
      </c>
      <c r="E16" s="12" t="str">
        <f>FIGURES!G28</f>
        <v>solo</v>
      </c>
      <c r="F16" s="16" t="s">
        <v>1</v>
      </c>
      <c r="G16" s="17">
        <v>6.3</v>
      </c>
      <c r="H16" s="17">
        <v>6.1</v>
      </c>
      <c r="I16" s="17">
        <v>6.3</v>
      </c>
      <c r="J16" s="17">
        <v>6.1</v>
      </c>
      <c r="K16" s="17">
        <v>5.7</v>
      </c>
      <c r="L16" s="17"/>
      <c r="M16" s="18">
        <f t="shared" si="0"/>
        <v>18.499999999999996</v>
      </c>
      <c r="N16" s="32">
        <f t="shared" si="1"/>
        <v>16.033300000000001</v>
      </c>
      <c r="O16" s="19">
        <f t="shared" si="2"/>
        <v>5.7</v>
      </c>
      <c r="P16" s="19">
        <f t="shared" si="3"/>
        <v>6.3</v>
      </c>
      <c r="Q16" s="20">
        <v>0</v>
      </c>
    </row>
    <row r="17" spans="1:17" s="16" customFormat="1" ht="15.75" x14ac:dyDescent="0.25">
      <c r="A17" s="13">
        <v>16</v>
      </c>
      <c r="B17" s="12" t="str">
        <f>FIGURES!B29</f>
        <v>Charlotte Burford</v>
      </c>
      <c r="C17" s="12" t="str">
        <f>FIGURES!C29</f>
        <v>COB</v>
      </c>
      <c r="D17" s="67">
        <f>FIGURES!F29</f>
        <v>36491</v>
      </c>
      <c r="E17" s="12">
        <f>FIGURES!G29</f>
        <v>0</v>
      </c>
      <c r="F17" s="16" t="s">
        <v>1</v>
      </c>
      <c r="G17" s="17">
        <v>4.8</v>
      </c>
      <c r="H17" s="17">
        <v>4.8</v>
      </c>
      <c r="I17" s="17">
        <v>5.5</v>
      </c>
      <c r="J17" s="17">
        <v>5.0999999999999996</v>
      </c>
      <c r="K17" s="17">
        <v>4.2</v>
      </c>
      <c r="L17" s="17"/>
      <c r="M17" s="18">
        <f t="shared" si="0"/>
        <v>14.7</v>
      </c>
      <c r="N17" s="32">
        <f t="shared" si="1"/>
        <v>12.74</v>
      </c>
      <c r="O17" s="19">
        <f t="shared" si="2"/>
        <v>4.2</v>
      </c>
      <c r="P17" s="19">
        <f t="shared" si="3"/>
        <v>5.5</v>
      </c>
      <c r="Q17" s="20">
        <v>0</v>
      </c>
    </row>
    <row r="18" spans="1:17" s="16" customFormat="1" ht="15.75" x14ac:dyDescent="0.25">
      <c r="A18" s="13">
        <v>17</v>
      </c>
      <c r="B18" s="12" t="str">
        <f>FIGURES!B30</f>
        <v>Francesca Sole</v>
      </c>
      <c r="C18" s="12" t="str">
        <f>FIGURES!C30</f>
        <v>Rmr</v>
      </c>
      <c r="D18" s="67">
        <f>FIGURES!F30</f>
        <v>36141</v>
      </c>
      <c r="E18" s="12" t="str">
        <f>FIGURES!G30</f>
        <v>solo</v>
      </c>
      <c r="F18" s="16" t="s">
        <v>1</v>
      </c>
      <c r="G18" s="17">
        <v>5</v>
      </c>
      <c r="H18" s="17">
        <v>5</v>
      </c>
      <c r="I18" s="17">
        <v>5.4</v>
      </c>
      <c r="J18" s="17">
        <v>5.2</v>
      </c>
      <c r="K18" s="17">
        <v>4.7</v>
      </c>
      <c r="L18" s="17"/>
      <c r="M18" s="18">
        <f t="shared" si="0"/>
        <v>15.200000000000001</v>
      </c>
      <c r="N18" s="32">
        <f t="shared" si="1"/>
        <v>13.173299999999999</v>
      </c>
      <c r="O18" s="19">
        <f t="shared" si="2"/>
        <v>4.7</v>
      </c>
      <c r="P18" s="19">
        <f t="shared" si="3"/>
        <v>5.4</v>
      </c>
      <c r="Q18" s="20">
        <v>0</v>
      </c>
    </row>
    <row r="19" spans="1:17" s="16" customFormat="1" ht="15.75" x14ac:dyDescent="0.25">
      <c r="A19" s="13">
        <v>18</v>
      </c>
      <c r="B19" s="12" t="str">
        <f>FIGURES!B31</f>
        <v>Pyper Watkins</v>
      </c>
      <c r="C19" s="12" t="str">
        <f>FIGURES!C31</f>
        <v>Wal</v>
      </c>
      <c r="D19" s="67">
        <f>FIGURES!F31</f>
        <v>37009</v>
      </c>
      <c r="E19" s="12" t="str">
        <f>FIGURES!G31</f>
        <v>solo</v>
      </c>
      <c r="F19" s="16" t="s">
        <v>1</v>
      </c>
      <c r="G19" s="17">
        <v>6</v>
      </c>
      <c r="H19" s="17">
        <v>6</v>
      </c>
      <c r="I19" s="17">
        <v>6</v>
      </c>
      <c r="J19" s="17">
        <v>6</v>
      </c>
      <c r="K19" s="17">
        <v>5.8</v>
      </c>
      <c r="L19" s="17"/>
      <c r="M19" s="18">
        <f t="shared" si="0"/>
        <v>18</v>
      </c>
      <c r="N19" s="32">
        <f t="shared" si="1"/>
        <v>15.6</v>
      </c>
      <c r="O19" s="19">
        <f t="shared" si="2"/>
        <v>5.8</v>
      </c>
      <c r="P19" s="19">
        <f t="shared" si="3"/>
        <v>6</v>
      </c>
      <c r="Q19" s="20">
        <v>0</v>
      </c>
    </row>
    <row r="20" spans="1:17" s="16" customFormat="1" ht="15.75" x14ac:dyDescent="0.25">
      <c r="A20" s="13">
        <v>19</v>
      </c>
      <c r="B20" s="12" t="str">
        <f>FIGURES!B32</f>
        <v>EMILY DURKIN</v>
      </c>
      <c r="C20" s="12" t="str">
        <f>FIGURES!C32</f>
        <v>rug</v>
      </c>
      <c r="D20" s="67">
        <f>FIGURES!F32</f>
        <v>36658</v>
      </c>
      <c r="E20" s="12" t="str">
        <f>FIGURES!G32</f>
        <v>solo</v>
      </c>
      <c r="F20" s="16" t="s">
        <v>1</v>
      </c>
      <c r="G20" s="17">
        <v>6.5</v>
      </c>
      <c r="H20" s="17">
        <v>6.2</v>
      </c>
      <c r="I20" s="17">
        <v>5.9</v>
      </c>
      <c r="J20" s="17">
        <v>6.2</v>
      </c>
      <c r="K20" s="17">
        <v>6.2</v>
      </c>
      <c r="L20" s="17"/>
      <c r="M20" s="18">
        <f t="shared" si="0"/>
        <v>18.600000000000001</v>
      </c>
      <c r="N20" s="32">
        <f t="shared" si="1"/>
        <v>16.12</v>
      </c>
      <c r="O20" s="19">
        <f t="shared" si="2"/>
        <v>5.9</v>
      </c>
      <c r="P20" s="19">
        <f t="shared" si="3"/>
        <v>6.5</v>
      </c>
      <c r="Q20" s="20">
        <v>0</v>
      </c>
    </row>
    <row r="21" spans="1:17" s="16" customFormat="1" ht="15.75" x14ac:dyDescent="0.25">
      <c r="A21" s="13">
        <v>20</v>
      </c>
      <c r="B21" s="12" t="str">
        <f>FIGURES!B33</f>
        <v>Agne Simanauskaite</v>
      </c>
      <c r="C21" s="12" t="str">
        <f>FIGURES!C33</f>
        <v>Aquav</v>
      </c>
      <c r="D21" s="67">
        <f>FIGURES!F33</f>
        <v>37064</v>
      </c>
      <c r="E21" s="12">
        <f>FIGURES!G33</f>
        <v>0</v>
      </c>
      <c r="F21" s="16" t="s">
        <v>1</v>
      </c>
      <c r="G21" s="17"/>
      <c r="H21" s="17"/>
      <c r="I21" s="17"/>
      <c r="J21" s="17"/>
      <c r="K21" s="17"/>
      <c r="L21" s="17"/>
      <c r="M21" s="18">
        <f t="shared" si="0"/>
        <v>0</v>
      </c>
      <c r="N21" s="32">
        <f t="shared" si="1"/>
        <v>0</v>
      </c>
      <c r="O21" s="19">
        <f t="shared" si="2"/>
        <v>0</v>
      </c>
      <c r="P21" s="19">
        <f t="shared" si="3"/>
        <v>0</v>
      </c>
      <c r="Q21" s="20">
        <v>0</v>
      </c>
    </row>
    <row r="22" spans="1:17" s="16" customFormat="1" ht="15.75" x14ac:dyDescent="0.25">
      <c r="A22" s="13">
        <v>21</v>
      </c>
      <c r="B22" s="12" t="str">
        <f>FIGURES!B34</f>
        <v>Melanie Whitburn</v>
      </c>
      <c r="C22" s="12" t="str">
        <f>FIGURES!C34</f>
        <v>COB</v>
      </c>
      <c r="D22" s="67">
        <f>FIGURES!F34</f>
        <v>36369</v>
      </c>
      <c r="E22" s="12" t="str">
        <f>FIGURES!G34</f>
        <v>solo</v>
      </c>
      <c r="F22" s="16" t="s">
        <v>1</v>
      </c>
      <c r="G22" s="17">
        <v>5.8</v>
      </c>
      <c r="H22" s="17">
        <v>5.7</v>
      </c>
      <c r="I22" s="17">
        <v>5.8</v>
      </c>
      <c r="J22" s="17">
        <v>5.7</v>
      </c>
      <c r="K22" s="17">
        <v>6.3</v>
      </c>
      <c r="L22" s="17"/>
      <c r="M22" s="18">
        <f t="shared" si="0"/>
        <v>17.3</v>
      </c>
      <c r="N22" s="32">
        <f t="shared" si="1"/>
        <v>14.9933</v>
      </c>
      <c r="O22" s="19">
        <f t="shared" si="2"/>
        <v>5.7</v>
      </c>
      <c r="P22" s="19">
        <f t="shared" si="3"/>
        <v>6.3</v>
      </c>
      <c r="Q22" s="20">
        <v>0</v>
      </c>
    </row>
    <row r="23" spans="1:17" s="16" customFormat="1" ht="15.75" x14ac:dyDescent="0.25">
      <c r="A23" s="13">
        <v>22</v>
      </c>
      <c r="B23" s="12" t="str">
        <f>FIGURES!B35</f>
        <v>Isabelle Lynock</v>
      </c>
      <c r="C23" s="12" t="str">
        <f>FIGURES!C35</f>
        <v>COB</v>
      </c>
      <c r="D23" s="67">
        <f>FIGURES!F35</f>
        <v>35987</v>
      </c>
      <c r="E23" s="12">
        <f>FIGURES!G35</f>
        <v>0</v>
      </c>
      <c r="F23" s="16" t="s">
        <v>1</v>
      </c>
      <c r="G23" s="17">
        <v>4.8</v>
      </c>
      <c r="H23" s="17">
        <v>5</v>
      </c>
      <c r="I23" s="17">
        <v>5.5</v>
      </c>
      <c r="J23" s="17">
        <v>5.4</v>
      </c>
      <c r="K23" s="17">
        <v>4.8</v>
      </c>
      <c r="L23" s="17"/>
      <c r="M23" s="18">
        <f t="shared" si="0"/>
        <v>15.200000000000003</v>
      </c>
      <c r="N23" s="32">
        <f t="shared" si="1"/>
        <v>13.173299999999999</v>
      </c>
      <c r="O23" s="19">
        <f t="shared" si="2"/>
        <v>4.8</v>
      </c>
      <c r="P23" s="19">
        <f t="shared" si="3"/>
        <v>5.5</v>
      </c>
      <c r="Q23" s="20">
        <v>0</v>
      </c>
    </row>
    <row r="24" spans="1:17" s="16" customFormat="1" ht="15.75" x14ac:dyDescent="0.25">
      <c r="A24" s="13">
        <v>23</v>
      </c>
      <c r="B24" s="12" t="str">
        <f>FIGURES!B36</f>
        <v>ELLIE FROST</v>
      </c>
      <c r="C24" s="12" t="str">
        <f>FIGURES!C36</f>
        <v>rug</v>
      </c>
      <c r="D24" s="67">
        <f>FIGURES!F36</f>
        <v>36276</v>
      </c>
      <c r="E24" s="12">
        <f>FIGURES!G36</f>
        <v>0</v>
      </c>
      <c r="F24" s="16" t="s">
        <v>1</v>
      </c>
      <c r="G24" s="17">
        <v>5.5</v>
      </c>
      <c r="H24" s="17">
        <v>5.3</v>
      </c>
      <c r="I24" s="17">
        <v>5.3</v>
      </c>
      <c r="J24" s="17">
        <v>5.6</v>
      </c>
      <c r="K24" s="17">
        <v>5.7</v>
      </c>
      <c r="L24" s="17"/>
      <c r="M24" s="18">
        <f t="shared" si="0"/>
        <v>16.400000000000002</v>
      </c>
      <c r="N24" s="32">
        <f t="shared" si="1"/>
        <v>14.2133</v>
      </c>
      <c r="O24" s="19">
        <f t="shared" si="2"/>
        <v>5.3</v>
      </c>
      <c r="P24" s="19">
        <f t="shared" si="3"/>
        <v>5.7</v>
      </c>
      <c r="Q24" s="20">
        <v>0</v>
      </c>
    </row>
    <row r="25" spans="1:17" s="16" customFormat="1" ht="15.75" x14ac:dyDescent="0.25">
      <c r="A25" s="13">
        <v>24</v>
      </c>
      <c r="B25" s="12" t="str">
        <f>FIGURES!B37</f>
        <v>Sydney Jackson</v>
      </c>
      <c r="C25" s="12" t="str">
        <f>FIGURES!C37</f>
        <v>COB</v>
      </c>
      <c r="D25" s="67">
        <f>FIGURES!F37</f>
        <v>36958</v>
      </c>
      <c r="E25" s="12" t="str">
        <f>FIGURES!G37</f>
        <v>solo</v>
      </c>
      <c r="F25" s="16" t="s">
        <v>1</v>
      </c>
      <c r="G25" s="17">
        <v>5.8</v>
      </c>
      <c r="H25" s="17">
        <v>6.2</v>
      </c>
      <c r="I25" s="17">
        <v>5.9</v>
      </c>
      <c r="J25" s="17">
        <v>6.4</v>
      </c>
      <c r="K25" s="17">
        <v>6.5</v>
      </c>
      <c r="L25" s="17"/>
      <c r="M25" s="18">
        <f t="shared" si="0"/>
        <v>18.499999999999996</v>
      </c>
      <c r="N25" s="32">
        <f t="shared" si="1"/>
        <v>16.033300000000001</v>
      </c>
      <c r="O25" s="19">
        <f t="shared" si="2"/>
        <v>5.8</v>
      </c>
      <c r="P25" s="19">
        <f t="shared" si="3"/>
        <v>6.5</v>
      </c>
      <c r="Q25" s="20">
        <v>0</v>
      </c>
    </row>
    <row r="26" spans="1:17" s="16" customFormat="1" ht="15.75" x14ac:dyDescent="0.25">
      <c r="A26" s="13">
        <v>25</v>
      </c>
      <c r="B26" s="12" t="str">
        <f>FIGURES!B38</f>
        <v>EMILY FIRTH</v>
      </c>
      <c r="C26" s="12" t="str">
        <f>FIGURES!C38</f>
        <v>rug</v>
      </c>
      <c r="D26" s="67">
        <f>FIGURES!F38</f>
        <v>33637</v>
      </c>
      <c r="E26" s="12">
        <f>FIGURES!G38</f>
        <v>0</v>
      </c>
      <c r="F26" s="16" t="s">
        <v>1</v>
      </c>
      <c r="G26" s="17">
        <v>6.3</v>
      </c>
      <c r="H26" s="17">
        <v>6</v>
      </c>
      <c r="I26" s="17">
        <v>5.7</v>
      </c>
      <c r="J26" s="17">
        <v>6.3</v>
      </c>
      <c r="K26" s="17">
        <v>5.4</v>
      </c>
      <c r="L26" s="17"/>
      <c r="M26" s="18">
        <f t="shared" si="0"/>
        <v>18.000000000000004</v>
      </c>
      <c r="N26" s="32">
        <f t="shared" si="1"/>
        <v>15.6</v>
      </c>
      <c r="O26" s="19">
        <f t="shared" si="2"/>
        <v>5.4</v>
      </c>
      <c r="P26" s="19">
        <f t="shared" si="3"/>
        <v>6.3</v>
      </c>
      <c r="Q26" s="20">
        <v>0</v>
      </c>
    </row>
    <row r="27" spans="1:17" s="16" customFormat="1" ht="15.75" x14ac:dyDescent="0.25">
      <c r="A27" s="13">
        <v>26</v>
      </c>
      <c r="B27" s="12" t="str">
        <f>FIGURES!B39</f>
        <v>BECKY WILKINSON</v>
      </c>
      <c r="C27" s="12" t="str">
        <f>FIGURES!C39</f>
        <v>rug</v>
      </c>
      <c r="D27" s="67">
        <f>FIGURES!F39</f>
        <v>36773</v>
      </c>
      <c r="E27" s="12">
        <f>FIGURES!G39</f>
        <v>0</v>
      </c>
      <c r="F27" s="16" t="s">
        <v>1</v>
      </c>
      <c r="G27" s="17">
        <v>3.7</v>
      </c>
      <c r="H27" s="17">
        <v>4.3</v>
      </c>
      <c r="I27" s="17">
        <v>5.0999999999999996</v>
      </c>
      <c r="J27" s="17">
        <v>4.5</v>
      </c>
      <c r="K27" s="17">
        <v>4.5999999999999996</v>
      </c>
      <c r="L27" s="17"/>
      <c r="M27" s="18">
        <f t="shared" si="0"/>
        <v>13.400000000000004</v>
      </c>
      <c r="N27" s="32">
        <f t="shared" si="1"/>
        <v>11.613300000000001</v>
      </c>
      <c r="O27" s="19">
        <f t="shared" si="2"/>
        <v>3.7</v>
      </c>
      <c r="P27" s="19">
        <f t="shared" si="3"/>
        <v>5.0999999999999996</v>
      </c>
      <c r="Q27" s="20">
        <v>0</v>
      </c>
    </row>
    <row r="28" spans="1:17" s="16" customFormat="1" ht="15.75" x14ac:dyDescent="0.25">
      <c r="A28" s="13">
        <v>27</v>
      </c>
      <c r="B28" s="12" t="str">
        <f>FIGURES!B40</f>
        <v>RHEA HOWARD</v>
      </c>
      <c r="C28" s="12" t="str">
        <f>FIGURES!C40</f>
        <v>COP</v>
      </c>
      <c r="D28" s="67">
        <f>FIGURES!F40</f>
        <v>36839</v>
      </c>
      <c r="E28" s="12" t="str">
        <f>FIGURES!G40</f>
        <v>solo</v>
      </c>
      <c r="F28" s="16" t="s">
        <v>1</v>
      </c>
      <c r="G28" s="17">
        <v>6.5</v>
      </c>
      <c r="H28" s="17">
        <v>5.9</v>
      </c>
      <c r="I28" s="17">
        <v>5.8</v>
      </c>
      <c r="J28" s="17">
        <v>5.8</v>
      </c>
      <c r="K28" s="17">
        <v>6.6</v>
      </c>
      <c r="L28" s="17"/>
      <c r="M28" s="18">
        <f t="shared" si="0"/>
        <v>18.200000000000003</v>
      </c>
      <c r="N28" s="32">
        <f t="shared" si="1"/>
        <v>15.773300000000001</v>
      </c>
      <c r="O28" s="19">
        <f t="shared" si="2"/>
        <v>5.8</v>
      </c>
      <c r="P28" s="19">
        <f t="shared" si="3"/>
        <v>6.6</v>
      </c>
      <c r="Q28" s="20">
        <v>0</v>
      </c>
    </row>
    <row r="29" spans="1:17" s="16" customFormat="1" ht="15.75" x14ac:dyDescent="0.25">
      <c r="A29" s="13">
        <v>28</v>
      </c>
      <c r="B29" s="12" t="str">
        <f>FIGURES!B41</f>
        <v>EMILIA WALKER</v>
      </c>
      <c r="C29" s="12" t="str">
        <f>FIGURES!C41</f>
        <v>rug</v>
      </c>
      <c r="D29" s="67">
        <f>FIGURES!F41</f>
        <v>36188</v>
      </c>
      <c r="E29" s="12">
        <f>FIGURES!G41</f>
        <v>0</v>
      </c>
      <c r="F29" s="16" t="s">
        <v>1</v>
      </c>
      <c r="G29" s="17">
        <v>5</v>
      </c>
      <c r="H29" s="17">
        <v>5.2</v>
      </c>
      <c r="I29" s="17">
        <v>4.9000000000000004</v>
      </c>
      <c r="J29" s="17">
        <v>5.3</v>
      </c>
      <c r="K29" s="17">
        <v>5.2</v>
      </c>
      <c r="L29" s="17"/>
      <c r="M29" s="18">
        <f t="shared" si="0"/>
        <v>15.399999999999995</v>
      </c>
      <c r="N29" s="32">
        <f t="shared" si="1"/>
        <v>13.3467</v>
      </c>
      <c r="O29" s="19">
        <f t="shared" si="2"/>
        <v>4.9000000000000004</v>
      </c>
      <c r="P29" s="19">
        <f t="shared" si="3"/>
        <v>5.3</v>
      </c>
      <c r="Q29" s="20">
        <v>0</v>
      </c>
    </row>
    <row r="30" spans="1:17" s="16" customFormat="1" ht="15.75" x14ac:dyDescent="0.25">
      <c r="A30" s="13">
        <v>29</v>
      </c>
      <c r="B30" s="12" t="str">
        <f>FIGURES!B42</f>
        <v>Savannah Gracey</v>
      </c>
      <c r="C30" s="12" t="str">
        <f>FIGURES!C42</f>
        <v>Aquav</v>
      </c>
      <c r="D30" s="67">
        <f>FIGURES!F42</f>
        <v>36669</v>
      </c>
      <c r="E30" s="12">
        <f>FIGURES!G42</f>
        <v>0</v>
      </c>
      <c r="F30" s="16" t="s">
        <v>1</v>
      </c>
      <c r="G30" s="17"/>
      <c r="H30" s="17"/>
      <c r="I30" s="17"/>
      <c r="J30" s="17"/>
      <c r="K30" s="17"/>
      <c r="L30" s="17"/>
      <c r="M30" s="18">
        <f t="shared" si="0"/>
        <v>0</v>
      </c>
      <c r="N30" s="32">
        <f t="shared" si="1"/>
        <v>0</v>
      </c>
      <c r="O30" s="19">
        <f t="shared" si="2"/>
        <v>0</v>
      </c>
      <c r="P30" s="19">
        <f t="shared" si="3"/>
        <v>0</v>
      </c>
      <c r="Q30" s="20">
        <v>0</v>
      </c>
    </row>
    <row r="31" spans="1:17" s="16" customFormat="1" ht="15.75" x14ac:dyDescent="0.25">
      <c r="A31" s="13">
        <v>30</v>
      </c>
      <c r="B31" s="12" t="str">
        <f>FIGURES!B43</f>
        <v>RHIA PERKS</v>
      </c>
      <c r="C31" s="12" t="str">
        <f>FIGURES!C43</f>
        <v>rug</v>
      </c>
      <c r="D31" s="67">
        <f>FIGURES!F43</f>
        <v>36706</v>
      </c>
      <c r="E31" s="12" t="str">
        <f>FIGURES!G43</f>
        <v>solo</v>
      </c>
      <c r="F31" s="16" t="s">
        <v>1</v>
      </c>
      <c r="G31" s="17">
        <v>5.7</v>
      </c>
      <c r="H31" s="17">
        <v>5.5</v>
      </c>
      <c r="I31" s="17">
        <v>5.4</v>
      </c>
      <c r="J31" s="17">
        <v>5.4</v>
      </c>
      <c r="K31" s="17">
        <v>5.7</v>
      </c>
      <c r="L31" s="17"/>
      <c r="M31" s="18">
        <f t="shared" si="0"/>
        <v>16.599999999999998</v>
      </c>
      <c r="N31" s="32">
        <f t="shared" si="1"/>
        <v>14.386699999999999</v>
      </c>
      <c r="O31" s="19">
        <f t="shared" si="2"/>
        <v>5.4</v>
      </c>
      <c r="P31" s="19">
        <f t="shared" si="3"/>
        <v>5.7</v>
      </c>
      <c r="Q31" s="20">
        <v>0</v>
      </c>
    </row>
    <row r="32" spans="1:17" s="16" customFormat="1" ht="15.75" x14ac:dyDescent="0.25">
      <c r="A32" s="13">
        <v>31</v>
      </c>
      <c r="B32" s="12" t="str">
        <f>FIGURES!B44</f>
        <v>Yvette Baker</v>
      </c>
      <c r="C32" s="12" t="str">
        <f>FIGURES!C44</f>
        <v>COB</v>
      </c>
      <c r="D32" s="67">
        <f>FIGURES!F44</f>
        <v>33567</v>
      </c>
      <c r="E32" s="12">
        <f>FIGURES!G44</f>
        <v>0</v>
      </c>
      <c r="F32" s="16" t="s">
        <v>1</v>
      </c>
      <c r="G32" s="17">
        <v>7.3</v>
      </c>
      <c r="H32" s="17">
        <v>6.4</v>
      </c>
      <c r="I32" s="17">
        <v>6.3</v>
      </c>
      <c r="J32" s="17">
        <v>7</v>
      </c>
      <c r="K32" s="17">
        <v>6.7</v>
      </c>
      <c r="L32" s="17"/>
      <c r="M32" s="18">
        <f t="shared" si="0"/>
        <v>20.100000000000001</v>
      </c>
      <c r="N32" s="32">
        <f t="shared" si="1"/>
        <v>17.420000000000002</v>
      </c>
      <c r="O32" s="19">
        <f t="shared" si="2"/>
        <v>6.3</v>
      </c>
      <c r="P32" s="19">
        <f t="shared" si="3"/>
        <v>7.3</v>
      </c>
      <c r="Q32" s="20">
        <v>0</v>
      </c>
    </row>
    <row r="33" spans="1:21" s="16" customFormat="1" ht="15.75" x14ac:dyDescent="0.25">
      <c r="A33" s="13">
        <v>32</v>
      </c>
      <c r="B33" s="12" t="str">
        <f>FIGURES!B45</f>
        <v>MEREDITH WHITING</v>
      </c>
      <c r="C33" s="12" t="str">
        <f>FIGURES!C45</f>
        <v>rug</v>
      </c>
      <c r="D33" s="67">
        <f>FIGURES!F45</f>
        <v>36035</v>
      </c>
      <c r="E33" s="12">
        <f>FIGURES!G45</f>
        <v>0</v>
      </c>
      <c r="F33" s="16" t="s">
        <v>1</v>
      </c>
      <c r="G33" s="17"/>
      <c r="H33" s="17"/>
      <c r="I33" s="17"/>
      <c r="J33" s="17"/>
      <c r="K33" s="17"/>
      <c r="L33" s="17"/>
      <c r="M33" s="18">
        <f t="shared" si="0"/>
        <v>0</v>
      </c>
      <c r="N33" s="32">
        <f t="shared" si="1"/>
        <v>0</v>
      </c>
      <c r="O33" s="19">
        <f t="shared" si="2"/>
        <v>0</v>
      </c>
      <c r="P33" s="19">
        <f t="shared" si="3"/>
        <v>0</v>
      </c>
      <c r="Q33" s="20">
        <v>0</v>
      </c>
    </row>
    <row r="34" spans="1:21" s="16" customFormat="1" ht="15.75" x14ac:dyDescent="0.25">
      <c r="A34" s="13">
        <v>33</v>
      </c>
      <c r="B34" s="12" t="str">
        <f>FIGURES!B46</f>
        <v>Jodie Norton</v>
      </c>
      <c r="C34" s="12" t="str">
        <f>FIGURES!C46</f>
        <v>COB</v>
      </c>
      <c r="D34" s="67">
        <f>FIGURES!F46</f>
        <v>36504</v>
      </c>
      <c r="E34" s="12">
        <f>FIGURES!G46</f>
        <v>0</v>
      </c>
      <c r="F34" s="16" t="s">
        <v>1</v>
      </c>
      <c r="G34" s="112">
        <v>5.3</v>
      </c>
      <c r="H34" s="17">
        <v>5.6</v>
      </c>
      <c r="I34" s="17">
        <v>5.5</v>
      </c>
      <c r="J34" s="17">
        <v>4.9000000000000004</v>
      </c>
      <c r="K34" s="17">
        <v>4.5999999999999996</v>
      </c>
      <c r="L34" s="17"/>
      <c r="M34" s="18">
        <f t="shared" ref="M34:M61" si="4">SUM(G34:L34)-O34-P34</f>
        <v>15.699999999999998</v>
      </c>
      <c r="N34" s="32">
        <f t="shared" ref="N34:N65" si="5">ROUND((SUM(G34:L34)-SUM(O34:P34))*$C$1/3,4)</f>
        <v>13.6067</v>
      </c>
      <c r="O34" s="19">
        <f t="shared" ref="O34:O61" si="6">MIN(G34:L34)</f>
        <v>4.5999999999999996</v>
      </c>
      <c r="P34" s="19">
        <f t="shared" ref="P34:P61" si="7">MAX(G34:L34)</f>
        <v>5.6</v>
      </c>
      <c r="Q34" s="20">
        <v>0</v>
      </c>
    </row>
    <row r="35" spans="1:21" s="16" customFormat="1" ht="15.75" x14ac:dyDescent="0.25">
      <c r="A35" s="13">
        <v>34</v>
      </c>
      <c r="B35" s="12" t="str">
        <f>FIGURES!B47</f>
        <v>Chloe McLelland</v>
      </c>
      <c r="C35" s="12" t="str">
        <f>FIGURES!C47</f>
        <v>gssc</v>
      </c>
      <c r="D35" s="67">
        <f>FIGURES!F47</f>
        <v>36202</v>
      </c>
      <c r="E35" s="12" t="str">
        <f>FIGURES!G47</f>
        <v>solo</v>
      </c>
      <c r="F35" s="16" t="s">
        <v>1</v>
      </c>
      <c r="G35" s="17">
        <v>6.1</v>
      </c>
      <c r="H35" s="17">
        <v>5.7</v>
      </c>
      <c r="I35" s="17">
        <v>5.6</v>
      </c>
      <c r="J35" s="17">
        <v>5.4</v>
      </c>
      <c r="K35" s="17">
        <v>5.3</v>
      </c>
      <c r="L35" s="17"/>
      <c r="M35" s="18">
        <f t="shared" si="4"/>
        <v>16.699999999999996</v>
      </c>
      <c r="N35" s="32">
        <f t="shared" si="5"/>
        <v>14.4733</v>
      </c>
      <c r="O35" s="19">
        <f t="shared" si="6"/>
        <v>5.3</v>
      </c>
      <c r="P35" s="19">
        <f t="shared" si="7"/>
        <v>6.1</v>
      </c>
      <c r="Q35" s="20">
        <v>0</v>
      </c>
    </row>
    <row r="36" spans="1:21" s="16" customFormat="1" ht="15.75" x14ac:dyDescent="0.25">
      <c r="A36" s="13">
        <v>35</v>
      </c>
      <c r="B36" s="12" t="str">
        <f>FIGURES!B48</f>
        <v>INNEZ MERRETT</v>
      </c>
      <c r="C36" s="12" t="str">
        <f>FIGURES!C48</f>
        <v>Chlt</v>
      </c>
      <c r="D36" s="67">
        <f>FIGURES!F48</f>
        <v>36855</v>
      </c>
      <c r="E36" s="12">
        <f>FIGURES!G48</f>
        <v>0</v>
      </c>
      <c r="F36" s="16" t="s">
        <v>1</v>
      </c>
      <c r="G36" s="17">
        <v>5.5</v>
      </c>
      <c r="H36" s="17">
        <v>5.8</v>
      </c>
      <c r="I36" s="17">
        <v>5.4</v>
      </c>
      <c r="J36" s="17">
        <v>5.3</v>
      </c>
      <c r="K36" s="17">
        <v>4.5999999999999996</v>
      </c>
      <c r="L36" s="17"/>
      <c r="M36" s="18">
        <f t="shared" si="4"/>
        <v>16.2</v>
      </c>
      <c r="N36" s="32">
        <f t="shared" si="5"/>
        <v>14.04</v>
      </c>
      <c r="O36" s="19">
        <f t="shared" si="6"/>
        <v>4.5999999999999996</v>
      </c>
      <c r="P36" s="19">
        <f t="shared" si="7"/>
        <v>5.8</v>
      </c>
      <c r="Q36" s="20">
        <v>0</v>
      </c>
    </row>
    <row r="37" spans="1:21" s="16" customFormat="1" ht="15.75" x14ac:dyDescent="0.25">
      <c r="A37" s="13">
        <v>36</v>
      </c>
      <c r="B37" s="12" t="str">
        <f>FIGURES!B49</f>
        <v>ELEANOR GARRARD</v>
      </c>
      <c r="C37" s="12" t="str">
        <f>FIGURES!C49</f>
        <v>rug</v>
      </c>
      <c r="D37" s="67">
        <f>FIGURES!F49</f>
        <v>37089</v>
      </c>
      <c r="E37" s="12">
        <f>FIGURES!G49</f>
        <v>0</v>
      </c>
      <c r="F37" s="16" t="s">
        <v>1</v>
      </c>
      <c r="G37" s="17">
        <v>3.4</v>
      </c>
      <c r="H37" s="17">
        <v>4</v>
      </c>
      <c r="I37" s="17">
        <v>4</v>
      </c>
      <c r="J37" s="17">
        <v>3.8</v>
      </c>
      <c r="K37" s="17">
        <v>3.5</v>
      </c>
      <c r="L37" s="17"/>
      <c r="M37" s="18">
        <f t="shared" si="4"/>
        <v>11.299999999999999</v>
      </c>
      <c r="N37" s="32">
        <f t="shared" si="5"/>
        <v>9.7933000000000003</v>
      </c>
      <c r="O37" s="19">
        <f t="shared" si="6"/>
        <v>3.4</v>
      </c>
      <c r="P37" s="19">
        <f t="shared" si="7"/>
        <v>4</v>
      </c>
      <c r="Q37" s="20">
        <v>0</v>
      </c>
    </row>
    <row r="38" spans="1:21" s="16" customFormat="1" ht="15.75" x14ac:dyDescent="0.25">
      <c r="A38" s="13">
        <v>37</v>
      </c>
      <c r="B38" s="12" t="str">
        <f>FIGURES!B50</f>
        <v>GRACE HUETT</v>
      </c>
      <c r="C38" s="12" t="str">
        <f>FIGURES!C50</f>
        <v>rug</v>
      </c>
      <c r="D38" s="67">
        <f>FIGURES!F50</f>
        <v>36638</v>
      </c>
      <c r="E38" s="12">
        <f>FIGURES!G50</f>
        <v>0</v>
      </c>
      <c r="F38" s="16" t="s">
        <v>1</v>
      </c>
      <c r="G38" s="17">
        <v>5.2</v>
      </c>
      <c r="H38" s="17">
        <v>5.0999999999999996</v>
      </c>
      <c r="I38" s="17">
        <v>5.5</v>
      </c>
      <c r="J38" s="17">
        <v>5.2</v>
      </c>
      <c r="K38" s="17">
        <v>5.9</v>
      </c>
      <c r="L38" s="17"/>
      <c r="M38" s="18">
        <f t="shared" si="4"/>
        <v>15.899999999999997</v>
      </c>
      <c r="N38" s="32">
        <f t="shared" si="5"/>
        <v>13.78</v>
      </c>
      <c r="O38" s="19">
        <f t="shared" si="6"/>
        <v>5.0999999999999996</v>
      </c>
      <c r="P38" s="19">
        <f t="shared" si="7"/>
        <v>5.9</v>
      </c>
      <c r="Q38" s="20">
        <v>0</v>
      </c>
    </row>
    <row r="39" spans="1:21" s="16" customFormat="1" ht="15.75" x14ac:dyDescent="0.25">
      <c r="A39" s="13">
        <v>38</v>
      </c>
      <c r="B39" s="12"/>
      <c r="C39" s="12"/>
      <c r="D39" s="67"/>
      <c r="E39" s="12"/>
      <c r="G39" s="17"/>
      <c r="H39" s="17"/>
      <c r="I39" s="17"/>
      <c r="J39" s="17"/>
      <c r="K39" s="17"/>
      <c r="L39" s="17"/>
      <c r="M39" s="18">
        <f t="shared" si="4"/>
        <v>0</v>
      </c>
      <c r="N39" s="32">
        <f t="shared" si="5"/>
        <v>0</v>
      </c>
      <c r="O39" s="19">
        <f t="shared" si="6"/>
        <v>0</v>
      </c>
      <c r="P39" s="19">
        <f t="shared" si="7"/>
        <v>0</v>
      </c>
      <c r="Q39" s="20">
        <v>0</v>
      </c>
    </row>
    <row r="40" spans="1:21" s="16" customFormat="1" ht="15.75" x14ac:dyDescent="0.25">
      <c r="A40" s="13">
        <v>39</v>
      </c>
      <c r="B40" s="12"/>
      <c r="C40" s="12"/>
      <c r="D40" s="67"/>
      <c r="E40" s="12"/>
      <c r="G40" s="17"/>
      <c r="H40" s="17"/>
      <c r="I40" s="17"/>
      <c r="J40" s="17"/>
      <c r="K40" s="17"/>
      <c r="L40" s="17"/>
      <c r="M40" s="18">
        <f t="shared" si="4"/>
        <v>0</v>
      </c>
      <c r="N40" s="32">
        <f t="shared" si="5"/>
        <v>0</v>
      </c>
      <c r="O40" s="19">
        <f t="shared" si="6"/>
        <v>0</v>
      </c>
      <c r="P40" s="19">
        <f t="shared" si="7"/>
        <v>0</v>
      </c>
      <c r="Q40" s="20">
        <v>0</v>
      </c>
    </row>
    <row r="41" spans="1:21" s="16" customFormat="1" ht="15.75" x14ac:dyDescent="0.25">
      <c r="A41" s="13">
        <v>40</v>
      </c>
      <c r="B41" s="12"/>
      <c r="C41" s="12"/>
      <c r="D41" s="67"/>
      <c r="E41" s="12"/>
      <c r="G41" s="17"/>
      <c r="H41" s="17"/>
      <c r="I41" s="17"/>
      <c r="J41" s="17"/>
      <c r="K41" s="17"/>
      <c r="L41" s="17"/>
      <c r="M41" s="18">
        <f t="shared" si="4"/>
        <v>0</v>
      </c>
      <c r="N41" s="32">
        <f t="shared" si="5"/>
        <v>0</v>
      </c>
      <c r="O41" s="19">
        <f t="shared" si="6"/>
        <v>0</v>
      </c>
      <c r="P41" s="19">
        <f t="shared" si="7"/>
        <v>0</v>
      </c>
      <c r="Q41" s="20">
        <v>0</v>
      </c>
      <c r="U41" s="21"/>
    </row>
    <row r="42" spans="1:21" s="16" customFormat="1" ht="15.75" x14ac:dyDescent="0.25">
      <c r="A42" s="13">
        <v>41</v>
      </c>
      <c r="B42" s="12"/>
      <c r="C42" s="12"/>
      <c r="D42" s="67"/>
      <c r="E42" s="12"/>
      <c r="G42" s="17"/>
      <c r="H42" s="17"/>
      <c r="I42" s="17"/>
      <c r="J42" s="17"/>
      <c r="K42" s="17"/>
      <c r="L42" s="17"/>
      <c r="M42" s="18">
        <f t="shared" si="4"/>
        <v>0</v>
      </c>
      <c r="N42" s="32">
        <f t="shared" si="5"/>
        <v>0</v>
      </c>
      <c r="O42" s="19">
        <f t="shared" si="6"/>
        <v>0</v>
      </c>
      <c r="P42" s="19">
        <f t="shared" si="7"/>
        <v>0</v>
      </c>
      <c r="Q42" s="20">
        <v>0</v>
      </c>
    </row>
    <row r="43" spans="1:21" s="16" customFormat="1" ht="15.75" x14ac:dyDescent="0.25">
      <c r="A43" s="13">
        <v>42</v>
      </c>
      <c r="B43" s="12"/>
      <c r="C43" s="12"/>
      <c r="D43" s="67"/>
      <c r="E43" s="12"/>
      <c r="G43" s="17"/>
      <c r="H43" s="17"/>
      <c r="I43" s="17"/>
      <c r="J43" s="17"/>
      <c r="K43" s="17"/>
      <c r="L43" s="17"/>
      <c r="M43" s="18">
        <f t="shared" si="4"/>
        <v>0</v>
      </c>
      <c r="N43" s="32">
        <f t="shared" si="5"/>
        <v>0</v>
      </c>
      <c r="O43" s="19">
        <f t="shared" si="6"/>
        <v>0</v>
      </c>
      <c r="P43" s="19">
        <f t="shared" si="7"/>
        <v>0</v>
      </c>
      <c r="Q43" s="20">
        <v>0</v>
      </c>
    </row>
    <row r="44" spans="1:21" s="16" customFormat="1" ht="15.75" x14ac:dyDescent="0.25">
      <c r="A44" s="13">
        <v>43</v>
      </c>
      <c r="B44" s="12"/>
      <c r="C44" s="12"/>
      <c r="D44" s="67"/>
      <c r="E44" s="12"/>
      <c r="G44" s="17"/>
      <c r="H44" s="17"/>
      <c r="I44" s="17"/>
      <c r="J44" s="17"/>
      <c r="K44" s="17"/>
      <c r="L44" s="17"/>
      <c r="M44" s="18">
        <f t="shared" si="4"/>
        <v>0</v>
      </c>
      <c r="N44" s="32">
        <f t="shared" si="5"/>
        <v>0</v>
      </c>
      <c r="O44" s="19">
        <f t="shared" si="6"/>
        <v>0</v>
      </c>
      <c r="P44" s="19">
        <f t="shared" si="7"/>
        <v>0</v>
      </c>
      <c r="Q44" s="20">
        <v>0</v>
      </c>
    </row>
    <row r="45" spans="1:21" s="16" customFormat="1" ht="15.75" x14ac:dyDescent="0.25">
      <c r="A45" s="13">
        <v>44</v>
      </c>
      <c r="B45" s="12"/>
      <c r="C45" s="12"/>
      <c r="D45" s="67"/>
      <c r="E45" s="12"/>
      <c r="G45" s="17"/>
      <c r="H45" s="17"/>
      <c r="I45" s="17"/>
      <c r="J45" s="17"/>
      <c r="K45" s="17"/>
      <c r="L45" s="17"/>
      <c r="M45" s="18">
        <f t="shared" si="4"/>
        <v>0</v>
      </c>
      <c r="N45" s="32">
        <f t="shared" si="5"/>
        <v>0</v>
      </c>
      <c r="O45" s="19">
        <f t="shared" si="6"/>
        <v>0</v>
      </c>
      <c r="P45" s="19">
        <f t="shared" si="7"/>
        <v>0</v>
      </c>
      <c r="Q45" s="20">
        <v>0</v>
      </c>
    </row>
    <row r="46" spans="1:21" s="16" customFormat="1" ht="15.75" x14ac:dyDescent="0.25">
      <c r="A46" s="13">
        <v>45</v>
      </c>
      <c r="B46" s="12"/>
      <c r="C46" s="12"/>
      <c r="D46" s="67"/>
      <c r="E46" s="12"/>
      <c r="G46" s="17"/>
      <c r="H46" s="17"/>
      <c r="I46" s="17"/>
      <c r="J46" s="17"/>
      <c r="K46" s="17"/>
      <c r="L46" s="17"/>
      <c r="M46" s="18">
        <f t="shared" si="4"/>
        <v>0</v>
      </c>
      <c r="N46" s="32">
        <f t="shared" si="5"/>
        <v>0</v>
      </c>
      <c r="O46" s="19">
        <f t="shared" si="6"/>
        <v>0</v>
      </c>
      <c r="P46" s="19">
        <f t="shared" si="7"/>
        <v>0</v>
      </c>
      <c r="Q46" s="20">
        <v>0</v>
      </c>
    </row>
    <row r="47" spans="1:21" s="16" customFormat="1" ht="15.75" x14ac:dyDescent="0.25">
      <c r="A47" s="13">
        <v>46</v>
      </c>
      <c r="B47" s="12"/>
      <c r="C47" s="12"/>
      <c r="D47" s="67"/>
      <c r="E47" s="12"/>
      <c r="G47" s="17"/>
      <c r="H47" s="17"/>
      <c r="I47" s="17"/>
      <c r="J47" s="17"/>
      <c r="K47" s="17"/>
      <c r="L47" s="17"/>
      <c r="M47" s="18">
        <f t="shared" si="4"/>
        <v>0</v>
      </c>
      <c r="N47" s="32">
        <f t="shared" si="5"/>
        <v>0</v>
      </c>
      <c r="O47" s="19">
        <f t="shared" si="6"/>
        <v>0</v>
      </c>
      <c r="P47" s="19">
        <f t="shared" si="7"/>
        <v>0</v>
      </c>
      <c r="Q47" s="20">
        <v>0</v>
      </c>
    </row>
    <row r="48" spans="1:21" s="16" customFormat="1" ht="15.75" x14ac:dyDescent="0.25">
      <c r="A48" s="13">
        <v>47</v>
      </c>
      <c r="B48" s="12"/>
      <c r="C48" s="12"/>
      <c r="D48" s="67"/>
      <c r="E48" s="12"/>
      <c r="G48" s="17"/>
      <c r="H48" s="17"/>
      <c r="I48" s="17"/>
      <c r="J48" s="17"/>
      <c r="K48" s="17"/>
      <c r="L48" s="17"/>
      <c r="M48" s="18">
        <f t="shared" si="4"/>
        <v>0</v>
      </c>
      <c r="N48" s="32">
        <f t="shared" si="5"/>
        <v>0</v>
      </c>
      <c r="O48" s="19">
        <f t="shared" si="6"/>
        <v>0</v>
      </c>
      <c r="P48" s="19">
        <f t="shared" si="7"/>
        <v>0</v>
      </c>
      <c r="Q48" s="20">
        <v>0</v>
      </c>
    </row>
    <row r="49" spans="1:21" s="16" customFormat="1" ht="15.75" x14ac:dyDescent="0.25">
      <c r="A49" s="13">
        <v>48</v>
      </c>
      <c r="B49" s="12"/>
      <c r="C49" s="12"/>
      <c r="D49" s="67"/>
      <c r="E49" s="12"/>
      <c r="G49" s="17"/>
      <c r="H49" s="17"/>
      <c r="I49" s="17"/>
      <c r="J49" s="17"/>
      <c r="K49" s="17"/>
      <c r="L49" s="17"/>
      <c r="M49" s="18">
        <f t="shared" si="4"/>
        <v>0</v>
      </c>
      <c r="N49" s="32">
        <f t="shared" si="5"/>
        <v>0</v>
      </c>
      <c r="O49" s="19">
        <f t="shared" si="6"/>
        <v>0</v>
      </c>
      <c r="P49" s="19">
        <f t="shared" si="7"/>
        <v>0</v>
      </c>
      <c r="Q49" s="20">
        <v>0</v>
      </c>
    </row>
    <row r="50" spans="1:21" s="16" customFormat="1" ht="15.75" x14ac:dyDescent="0.25">
      <c r="A50" s="13">
        <v>49</v>
      </c>
      <c r="B50" s="12"/>
      <c r="C50" s="12"/>
      <c r="D50" s="67"/>
      <c r="E50" s="12"/>
      <c r="G50" s="17"/>
      <c r="H50" s="17"/>
      <c r="I50" s="17"/>
      <c r="J50" s="17"/>
      <c r="K50" s="17"/>
      <c r="L50" s="17"/>
      <c r="M50" s="18">
        <f t="shared" si="4"/>
        <v>0</v>
      </c>
      <c r="N50" s="32">
        <f t="shared" si="5"/>
        <v>0</v>
      </c>
      <c r="O50" s="19">
        <f t="shared" si="6"/>
        <v>0</v>
      </c>
      <c r="P50" s="19">
        <f t="shared" si="7"/>
        <v>0</v>
      </c>
      <c r="Q50" s="20">
        <v>0</v>
      </c>
    </row>
    <row r="51" spans="1:21" s="16" customFormat="1" ht="15.75" x14ac:dyDescent="0.25">
      <c r="A51" s="13">
        <v>50</v>
      </c>
      <c r="B51" s="12"/>
      <c r="C51" s="12"/>
      <c r="D51" s="67"/>
      <c r="E51" s="12"/>
      <c r="G51" s="17"/>
      <c r="H51" s="17"/>
      <c r="I51" s="17"/>
      <c r="J51" s="17"/>
      <c r="K51" s="17"/>
      <c r="L51" s="17"/>
      <c r="M51" s="18">
        <f t="shared" si="4"/>
        <v>0</v>
      </c>
      <c r="N51" s="32">
        <f t="shared" si="5"/>
        <v>0</v>
      </c>
      <c r="O51" s="19">
        <f t="shared" si="6"/>
        <v>0</v>
      </c>
      <c r="P51" s="19">
        <f t="shared" si="7"/>
        <v>0</v>
      </c>
      <c r="Q51" s="20">
        <v>0</v>
      </c>
    </row>
    <row r="52" spans="1:21" s="16" customFormat="1" ht="15.75" x14ac:dyDescent="0.25">
      <c r="A52" s="13">
        <v>51</v>
      </c>
      <c r="B52" s="12"/>
      <c r="C52" s="12"/>
      <c r="D52" s="67"/>
      <c r="E52" s="12"/>
      <c r="G52" s="17"/>
      <c r="H52" s="17"/>
      <c r="I52" s="17"/>
      <c r="J52" s="17"/>
      <c r="K52" s="17"/>
      <c r="L52" s="17"/>
      <c r="M52" s="18">
        <f t="shared" si="4"/>
        <v>0</v>
      </c>
      <c r="N52" s="32">
        <f t="shared" si="5"/>
        <v>0</v>
      </c>
      <c r="O52" s="19">
        <f t="shared" si="6"/>
        <v>0</v>
      </c>
      <c r="P52" s="19">
        <f t="shared" si="7"/>
        <v>0</v>
      </c>
      <c r="Q52" s="20">
        <v>0</v>
      </c>
    </row>
    <row r="53" spans="1:21" s="16" customFormat="1" ht="15.75" x14ac:dyDescent="0.25">
      <c r="A53" s="13">
        <v>52</v>
      </c>
      <c r="B53" s="12"/>
      <c r="C53" s="12"/>
      <c r="D53" s="67"/>
      <c r="E53" s="12"/>
      <c r="G53" s="17"/>
      <c r="H53" s="17"/>
      <c r="I53" s="17"/>
      <c r="J53" s="17"/>
      <c r="K53" s="17"/>
      <c r="L53" s="17"/>
      <c r="M53" s="18">
        <f t="shared" si="4"/>
        <v>0</v>
      </c>
      <c r="N53" s="32">
        <f t="shared" si="5"/>
        <v>0</v>
      </c>
      <c r="O53" s="19">
        <f t="shared" si="6"/>
        <v>0</v>
      </c>
      <c r="P53" s="19">
        <f t="shared" si="7"/>
        <v>0</v>
      </c>
      <c r="Q53" s="20">
        <v>0</v>
      </c>
      <c r="U53" s="21"/>
    </row>
    <row r="54" spans="1:21" s="16" customFormat="1" ht="15.75" x14ac:dyDescent="0.25">
      <c r="A54" s="13">
        <v>53</v>
      </c>
      <c r="B54" s="12"/>
      <c r="C54" s="12"/>
      <c r="D54" s="67"/>
      <c r="E54" s="12"/>
      <c r="G54" s="17"/>
      <c r="H54" s="17"/>
      <c r="I54" s="17"/>
      <c r="J54" s="17"/>
      <c r="K54" s="17"/>
      <c r="L54" s="17"/>
      <c r="M54" s="18">
        <f t="shared" si="4"/>
        <v>0</v>
      </c>
      <c r="N54" s="32">
        <f t="shared" si="5"/>
        <v>0</v>
      </c>
      <c r="O54" s="19">
        <f t="shared" si="6"/>
        <v>0</v>
      </c>
      <c r="P54" s="19">
        <f t="shared" si="7"/>
        <v>0</v>
      </c>
      <c r="Q54" s="20">
        <v>0</v>
      </c>
      <c r="U54" s="21"/>
    </row>
    <row r="55" spans="1:21" s="16" customFormat="1" ht="15.75" x14ac:dyDescent="0.25">
      <c r="A55" s="13">
        <v>54</v>
      </c>
      <c r="B55" s="12"/>
      <c r="C55" s="12"/>
      <c r="D55" s="67"/>
      <c r="E55" s="12"/>
      <c r="G55" s="17"/>
      <c r="H55" s="17"/>
      <c r="I55" s="17"/>
      <c r="J55" s="17"/>
      <c r="K55" s="17"/>
      <c r="L55" s="17"/>
      <c r="M55" s="18">
        <f t="shared" si="4"/>
        <v>0</v>
      </c>
      <c r="N55" s="32">
        <f t="shared" si="5"/>
        <v>0</v>
      </c>
      <c r="O55" s="19">
        <f t="shared" si="6"/>
        <v>0</v>
      </c>
      <c r="P55" s="19">
        <f t="shared" si="7"/>
        <v>0</v>
      </c>
      <c r="Q55" s="20">
        <v>0</v>
      </c>
      <c r="U55" s="21"/>
    </row>
    <row r="56" spans="1:21" s="16" customFormat="1" ht="15.75" x14ac:dyDescent="0.25">
      <c r="A56" s="13">
        <v>55</v>
      </c>
      <c r="B56" s="12"/>
      <c r="C56" s="12"/>
      <c r="D56" s="67"/>
      <c r="E56" s="12"/>
      <c r="G56" s="17"/>
      <c r="H56" s="17"/>
      <c r="I56" s="17"/>
      <c r="J56" s="17"/>
      <c r="K56" s="17"/>
      <c r="L56" s="17"/>
      <c r="M56" s="18">
        <f t="shared" si="4"/>
        <v>0</v>
      </c>
      <c r="N56" s="32">
        <f t="shared" si="5"/>
        <v>0</v>
      </c>
      <c r="O56" s="19">
        <f t="shared" si="6"/>
        <v>0</v>
      </c>
      <c r="P56" s="19">
        <f t="shared" si="7"/>
        <v>0</v>
      </c>
      <c r="Q56" s="20">
        <v>0</v>
      </c>
      <c r="U56" s="21"/>
    </row>
    <row r="57" spans="1:21" s="16" customFormat="1" ht="15.75" x14ac:dyDescent="0.25">
      <c r="A57" s="13">
        <v>56</v>
      </c>
      <c r="B57" s="12"/>
      <c r="C57" s="12"/>
      <c r="D57" s="67"/>
      <c r="E57" s="12"/>
      <c r="G57" s="17"/>
      <c r="H57" s="17"/>
      <c r="I57" s="17"/>
      <c r="J57" s="17"/>
      <c r="K57" s="17"/>
      <c r="L57" s="17"/>
      <c r="M57" s="18">
        <f t="shared" si="4"/>
        <v>0</v>
      </c>
      <c r="N57" s="32">
        <f t="shared" si="5"/>
        <v>0</v>
      </c>
      <c r="O57" s="19">
        <f t="shared" si="6"/>
        <v>0</v>
      </c>
      <c r="P57" s="19">
        <f t="shared" si="7"/>
        <v>0</v>
      </c>
      <c r="Q57" s="20">
        <v>0</v>
      </c>
      <c r="U57" s="21"/>
    </row>
    <row r="58" spans="1:21" s="16" customFormat="1" ht="15.75" x14ac:dyDescent="0.25">
      <c r="A58" s="13">
        <v>57</v>
      </c>
      <c r="B58" s="12"/>
      <c r="C58" s="12"/>
      <c r="D58" s="67"/>
      <c r="E58" s="12"/>
      <c r="G58" s="17"/>
      <c r="H58" s="17"/>
      <c r="I58" s="17"/>
      <c r="J58" s="17"/>
      <c r="K58" s="17"/>
      <c r="L58" s="17"/>
      <c r="M58" s="18">
        <f t="shared" si="4"/>
        <v>0</v>
      </c>
      <c r="N58" s="32">
        <f t="shared" si="5"/>
        <v>0</v>
      </c>
      <c r="O58" s="19">
        <f t="shared" si="6"/>
        <v>0</v>
      </c>
      <c r="P58" s="19">
        <f t="shared" si="7"/>
        <v>0</v>
      </c>
      <c r="Q58" s="20">
        <v>0</v>
      </c>
      <c r="U58" s="21"/>
    </row>
    <row r="59" spans="1:21" s="16" customFormat="1" ht="15.75" x14ac:dyDescent="0.25">
      <c r="A59" s="13">
        <v>58</v>
      </c>
      <c r="B59" s="12"/>
      <c r="C59" s="12"/>
      <c r="D59" s="67"/>
      <c r="E59" s="12"/>
      <c r="G59" s="17"/>
      <c r="H59" s="17"/>
      <c r="I59" s="17"/>
      <c r="J59" s="17"/>
      <c r="K59" s="17"/>
      <c r="L59" s="17"/>
      <c r="M59" s="18">
        <f t="shared" si="4"/>
        <v>0</v>
      </c>
      <c r="N59" s="32">
        <f t="shared" si="5"/>
        <v>0</v>
      </c>
      <c r="O59" s="19">
        <f t="shared" si="6"/>
        <v>0</v>
      </c>
      <c r="P59" s="19">
        <f t="shared" si="7"/>
        <v>0</v>
      </c>
      <c r="Q59" s="20">
        <v>0</v>
      </c>
      <c r="U59" s="21"/>
    </row>
    <row r="60" spans="1:21" s="16" customFormat="1" ht="15.75" x14ac:dyDescent="0.25">
      <c r="A60" s="13">
        <v>59</v>
      </c>
      <c r="B60" s="12"/>
      <c r="C60" s="12"/>
      <c r="D60" s="67"/>
      <c r="E60" s="12"/>
      <c r="G60" s="17"/>
      <c r="H60" s="17"/>
      <c r="I60" s="17"/>
      <c r="J60" s="17"/>
      <c r="K60" s="17"/>
      <c r="L60" s="17"/>
      <c r="M60" s="18">
        <f t="shared" si="4"/>
        <v>0</v>
      </c>
      <c r="N60" s="32">
        <f t="shared" si="5"/>
        <v>0</v>
      </c>
      <c r="O60" s="19">
        <f t="shared" si="6"/>
        <v>0</v>
      </c>
      <c r="P60" s="19">
        <f t="shared" si="7"/>
        <v>0</v>
      </c>
      <c r="Q60" s="20">
        <v>0</v>
      </c>
      <c r="U60" s="21"/>
    </row>
    <row r="61" spans="1:21" s="16" customFormat="1" ht="15.75" x14ac:dyDescent="0.25">
      <c r="A61" s="13">
        <v>60</v>
      </c>
      <c r="B61" s="12"/>
      <c r="C61" s="12"/>
      <c r="D61" s="67"/>
      <c r="E61" s="12"/>
      <c r="G61" s="17"/>
      <c r="H61" s="17"/>
      <c r="I61" s="17"/>
      <c r="J61" s="17"/>
      <c r="K61" s="17"/>
      <c r="L61" s="17"/>
      <c r="M61" s="18">
        <f t="shared" si="4"/>
        <v>0</v>
      </c>
      <c r="N61" s="32">
        <f t="shared" si="5"/>
        <v>0</v>
      </c>
      <c r="O61" s="19">
        <f t="shared" si="6"/>
        <v>0</v>
      </c>
      <c r="P61" s="19">
        <f t="shared" si="7"/>
        <v>0</v>
      </c>
      <c r="Q61" s="20">
        <v>0</v>
      </c>
      <c r="U61" s="21"/>
    </row>
    <row r="62" spans="1:21" ht="15.75" x14ac:dyDescent="0.25">
      <c r="A62" s="13">
        <v>61</v>
      </c>
      <c r="B62" s="12"/>
      <c r="C62" s="12"/>
      <c r="D62" s="67"/>
      <c r="E62" s="12"/>
      <c r="F62" s="16"/>
      <c r="G62" s="17"/>
      <c r="H62" s="17"/>
      <c r="I62" s="17"/>
      <c r="J62" s="17"/>
      <c r="K62" s="17"/>
      <c r="L62" s="17"/>
      <c r="M62" s="18">
        <f t="shared" ref="M62:M80" si="8">SUM(G62:L62)-O62-P62</f>
        <v>0</v>
      </c>
      <c r="N62" s="32">
        <f t="shared" si="5"/>
        <v>0</v>
      </c>
      <c r="O62" s="19">
        <f t="shared" ref="O62:O80" si="9">MIN(G62:L62)</f>
        <v>0</v>
      </c>
      <c r="P62" s="19">
        <f t="shared" ref="P62:P80" si="10">MAX(G62:L62)</f>
        <v>0</v>
      </c>
      <c r="Q62" s="20">
        <v>0</v>
      </c>
    </row>
    <row r="63" spans="1:21" ht="15.75" x14ac:dyDescent="0.25">
      <c r="A63" s="13">
        <v>62</v>
      </c>
      <c r="B63" s="12"/>
      <c r="C63" s="12"/>
      <c r="D63" s="67"/>
      <c r="E63" s="12"/>
      <c r="F63" s="16"/>
      <c r="G63" s="17"/>
      <c r="H63" s="17"/>
      <c r="I63" s="17"/>
      <c r="J63" s="17"/>
      <c r="K63" s="17"/>
      <c r="L63" s="17"/>
      <c r="M63" s="18">
        <f t="shared" si="8"/>
        <v>0</v>
      </c>
      <c r="N63" s="32">
        <f t="shared" si="5"/>
        <v>0</v>
      </c>
      <c r="O63" s="19">
        <f t="shared" si="9"/>
        <v>0</v>
      </c>
      <c r="P63" s="19">
        <f t="shared" si="10"/>
        <v>0</v>
      </c>
      <c r="Q63" s="20">
        <v>0</v>
      </c>
    </row>
    <row r="64" spans="1:21" ht="15.75" x14ac:dyDescent="0.25">
      <c r="A64" s="13">
        <v>63</v>
      </c>
      <c r="B64" s="12"/>
      <c r="C64" s="12"/>
      <c r="D64" s="67"/>
      <c r="E64" s="12"/>
      <c r="F64" s="16"/>
      <c r="G64" s="17"/>
      <c r="H64" s="17"/>
      <c r="I64" s="17"/>
      <c r="J64" s="17"/>
      <c r="K64" s="17"/>
      <c r="L64" s="17"/>
      <c r="M64" s="18">
        <f t="shared" si="8"/>
        <v>0</v>
      </c>
      <c r="N64" s="32">
        <f t="shared" si="5"/>
        <v>0</v>
      </c>
      <c r="O64" s="19">
        <f t="shared" si="9"/>
        <v>0</v>
      </c>
      <c r="P64" s="19">
        <f t="shared" si="10"/>
        <v>0</v>
      </c>
      <c r="Q64" s="20">
        <v>0</v>
      </c>
    </row>
    <row r="65" spans="1:17" ht="15.75" x14ac:dyDescent="0.25">
      <c r="A65" s="13">
        <v>64</v>
      </c>
      <c r="B65" s="12"/>
      <c r="C65" s="12"/>
      <c r="D65" s="67"/>
      <c r="E65" s="12"/>
      <c r="F65" s="16"/>
      <c r="G65" s="17"/>
      <c r="H65" s="17"/>
      <c r="I65" s="17"/>
      <c r="J65" s="17"/>
      <c r="K65" s="17"/>
      <c r="L65" s="17"/>
      <c r="M65" s="18">
        <f t="shared" si="8"/>
        <v>0</v>
      </c>
      <c r="N65" s="32">
        <f t="shared" si="5"/>
        <v>0</v>
      </c>
      <c r="O65" s="19">
        <f t="shared" si="9"/>
        <v>0</v>
      </c>
      <c r="P65" s="19">
        <f t="shared" si="10"/>
        <v>0</v>
      </c>
      <c r="Q65" s="20">
        <v>0</v>
      </c>
    </row>
    <row r="66" spans="1:17" ht="15.75" x14ac:dyDescent="0.25">
      <c r="A66" s="13">
        <v>65</v>
      </c>
      <c r="B66" s="12"/>
      <c r="C66" s="12"/>
      <c r="D66" s="67"/>
      <c r="E66" s="12"/>
      <c r="F66" s="16"/>
      <c r="G66" s="17"/>
      <c r="H66" s="17"/>
      <c r="I66" s="17"/>
      <c r="J66" s="17"/>
      <c r="K66" s="17"/>
      <c r="L66" s="17"/>
      <c r="M66" s="18">
        <f t="shared" si="8"/>
        <v>0</v>
      </c>
      <c r="N66" s="32">
        <f t="shared" ref="N66:N91" si="11">ROUND((SUM(G66:L66)-SUM(O66:P66))*$C$1/3,4)</f>
        <v>0</v>
      </c>
      <c r="O66" s="19">
        <f t="shared" si="9"/>
        <v>0</v>
      </c>
      <c r="P66" s="19">
        <f t="shared" si="10"/>
        <v>0</v>
      </c>
      <c r="Q66" s="20">
        <v>0</v>
      </c>
    </row>
    <row r="67" spans="1:17" ht="15.75" x14ac:dyDescent="0.25">
      <c r="A67" s="13">
        <v>66</v>
      </c>
      <c r="B67" s="12"/>
      <c r="C67" s="12"/>
      <c r="D67" s="67"/>
      <c r="E67" s="12"/>
      <c r="F67" s="16"/>
      <c r="G67" s="17"/>
      <c r="H67" s="17"/>
      <c r="I67" s="17"/>
      <c r="J67" s="17"/>
      <c r="K67" s="17"/>
      <c r="L67" s="17"/>
      <c r="M67" s="18">
        <f t="shared" si="8"/>
        <v>0</v>
      </c>
      <c r="N67" s="32">
        <f t="shared" si="11"/>
        <v>0</v>
      </c>
      <c r="O67" s="19">
        <f t="shared" si="9"/>
        <v>0</v>
      </c>
      <c r="P67" s="19">
        <f t="shared" si="10"/>
        <v>0</v>
      </c>
      <c r="Q67" s="20">
        <v>0</v>
      </c>
    </row>
    <row r="68" spans="1:17" ht="15.75" x14ac:dyDescent="0.25">
      <c r="A68" s="13">
        <v>67</v>
      </c>
      <c r="B68" s="12"/>
      <c r="C68" s="12"/>
      <c r="D68" s="67"/>
      <c r="E68" s="12"/>
      <c r="F68" s="16"/>
      <c r="G68" s="17"/>
      <c r="H68" s="17"/>
      <c r="I68" s="17"/>
      <c r="J68" s="17"/>
      <c r="K68" s="17"/>
      <c r="L68" s="17"/>
      <c r="M68" s="18">
        <f t="shared" si="8"/>
        <v>0</v>
      </c>
      <c r="N68" s="32">
        <f t="shared" si="11"/>
        <v>0</v>
      </c>
      <c r="O68" s="19">
        <f t="shared" si="9"/>
        <v>0</v>
      </c>
      <c r="P68" s="19">
        <f t="shared" si="10"/>
        <v>0</v>
      </c>
      <c r="Q68" s="20">
        <v>0</v>
      </c>
    </row>
    <row r="69" spans="1:17" ht="15.75" x14ac:dyDescent="0.25">
      <c r="A69" s="13">
        <v>68</v>
      </c>
      <c r="B69" s="12"/>
      <c r="C69" s="12"/>
      <c r="D69" s="67"/>
      <c r="E69" s="12"/>
      <c r="F69" s="16"/>
      <c r="G69" s="17"/>
      <c r="H69" s="17"/>
      <c r="I69" s="17"/>
      <c r="J69" s="17"/>
      <c r="K69" s="17"/>
      <c r="L69" s="17"/>
      <c r="M69" s="18">
        <f t="shared" si="8"/>
        <v>0</v>
      </c>
      <c r="N69" s="32">
        <f t="shared" si="11"/>
        <v>0</v>
      </c>
      <c r="O69" s="19">
        <f t="shared" si="9"/>
        <v>0</v>
      </c>
      <c r="P69" s="19">
        <f t="shared" si="10"/>
        <v>0</v>
      </c>
      <c r="Q69" s="20">
        <v>0</v>
      </c>
    </row>
    <row r="70" spans="1:17" ht="15.75" x14ac:dyDescent="0.25">
      <c r="A70" s="13">
        <v>69</v>
      </c>
      <c r="B70" s="12"/>
      <c r="C70" s="12"/>
      <c r="D70" s="67"/>
      <c r="E70" s="12"/>
      <c r="F70" s="16"/>
      <c r="G70" s="17"/>
      <c r="H70" s="17"/>
      <c r="I70" s="17"/>
      <c r="J70" s="17"/>
      <c r="K70" s="17"/>
      <c r="L70" s="17"/>
      <c r="M70" s="18">
        <f t="shared" si="8"/>
        <v>0</v>
      </c>
      <c r="N70" s="32">
        <f t="shared" si="11"/>
        <v>0</v>
      </c>
      <c r="O70" s="19">
        <f t="shared" si="9"/>
        <v>0</v>
      </c>
      <c r="P70" s="19">
        <f t="shared" si="10"/>
        <v>0</v>
      </c>
      <c r="Q70" s="20">
        <v>0</v>
      </c>
    </row>
    <row r="71" spans="1:17" ht="15.75" x14ac:dyDescent="0.25">
      <c r="A71" s="13">
        <v>70</v>
      </c>
      <c r="B71" s="12"/>
      <c r="C71" s="12"/>
      <c r="D71" s="67"/>
      <c r="E71" s="12"/>
      <c r="F71" s="16"/>
      <c r="G71" s="17"/>
      <c r="H71" s="17"/>
      <c r="I71" s="17"/>
      <c r="J71" s="17"/>
      <c r="K71" s="17"/>
      <c r="L71" s="17"/>
      <c r="M71" s="18">
        <f t="shared" si="8"/>
        <v>0</v>
      </c>
      <c r="N71" s="32">
        <f t="shared" si="11"/>
        <v>0</v>
      </c>
      <c r="O71" s="19">
        <f t="shared" si="9"/>
        <v>0</v>
      </c>
      <c r="P71" s="19">
        <f t="shared" si="10"/>
        <v>0</v>
      </c>
      <c r="Q71" s="20">
        <v>0</v>
      </c>
    </row>
    <row r="72" spans="1:17" ht="15.75" x14ac:dyDescent="0.25">
      <c r="A72" s="13">
        <v>71</v>
      </c>
      <c r="B72" s="12"/>
      <c r="C72" s="12"/>
      <c r="D72" s="67"/>
      <c r="E72" s="12"/>
      <c r="F72" s="16"/>
      <c r="G72" s="17"/>
      <c r="H72" s="17"/>
      <c r="I72" s="17"/>
      <c r="J72" s="17"/>
      <c r="K72" s="17"/>
      <c r="L72" s="17"/>
      <c r="M72" s="18">
        <f t="shared" si="8"/>
        <v>0</v>
      </c>
      <c r="N72" s="32">
        <f t="shared" si="11"/>
        <v>0</v>
      </c>
      <c r="O72" s="19">
        <f t="shared" si="9"/>
        <v>0</v>
      </c>
      <c r="P72" s="19">
        <f t="shared" si="10"/>
        <v>0</v>
      </c>
      <c r="Q72" s="20">
        <v>0</v>
      </c>
    </row>
    <row r="73" spans="1:17" ht="15.75" x14ac:dyDescent="0.25">
      <c r="A73" s="13">
        <v>72</v>
      </c>
      <c r="B73" s="12"/>
      <c r="C73" s="12"/>
      <c r="D73" s="67"/>
      <c r="E73" s="12"/>
      <c r="F73" s="16"/>
      <c r="G73" s="17"/>
      <c r="H73" s="17"/>
      <c r="I73" s="17"/>
      <c r="J73" s="17"/>
      <c r="K73" s="17"/>
      <c r="L73" s="17"/>
      <c r="M73" s="18">
        <f t="shared" si="8"/>
        <v>0</v>
      </c>
      <c r="N73" s="32">
        <f t="shared" si="11"/>
        <v>0</v>
      </c>
      <c r="O73" s="19">
        <f t="shared" si="9"/>
        <v>0</v>
      </c>
      <c r="P73" s="19">
        <f t="shared" si="10"/>
        <v>0</v>
      </c>
      <c r="Q73" s="20">
        <v>0</v>
      </c>
    </row>
    <row r="74" spans="1:17" ht="15.75" x14ac:dyDescent="0.25">
      <c r="A74" s="13">
        <v>73</v>
      </c>
      <c r="B74" s="12"/>
      <c r="C74" s="12"/>
      <c r="D74" s="67"/>
      <c r="E74" s="12"/>
      <c r="F74" s="16"/>
      <c r="G74" s="17"/>
      <c r="H74" s="17"/>
      <c r="I74" s="17"/>
      <c r="J74" s="17"/>
      <c r="K74" s="17"/>
      <c r="L74" s="17"/>
      <c r="M74" s="18">
        <f t="shared" si="8"/>
        <v>0</v>
      </c>
      <c r="N74" s="32">
        <f t="shared" si="11"/>
        <v>0</v>
      </c>
      <c r="O74" s="19">
        <f t="shared" si="9"/>
        <v>0</v>
      </c>
      <c r="P74" s="19">
        <f t="shared" si="10"/>
        <v>0</v>
      </c>
      <c r="Q74" s="20">
        <v>0</v>
      </c>
    </row>
    <row r="75" spans="1:17" ht="15.75" x14ac:dyDescent="0.25">
      <c r="A75" s="13">
        <v>74</v>
      </c>
      <c r="B75" s="12"/>
      <c r="C75" s="12"/>
      <c r="D75" s="67"/>
      <c r="E75" s="12"/>
      <c r="F75" s="16"/>
      <c r="G75" s="17"/>
      <c r="H75" s="17"/>
      <c r="I75" s="17"/>
      <c r="J75" s="17"/>
      <c r="K75" s="17"/>
      <c r="L75" s="17"/>
      <c r="M75" s="18">
        <f t="shared" si="8"/>
        <v>0</v>
      </c>
      <c r="N75" s="32">
        <f t="shared" si="11"/>
        <v>0</v>
      </c>
      <c r="O75" s="19">
        <f t="shared" si="9"/>
        <v>0</v>
      </c>
      <c r="P75" s="19">
        <f t="shared" si="10"/>
        <v>0</v>
      </c>
      <c r="Q75" s="20">
        <v>0</v>
      </c>
    </row>
    <row r="76" spans="1:17" ht="15.75" x14ac:dyDescent="0.25">
      <c r="A76" s="13">
        <v>75</v>
      </c>
      <c r="B76" s="12"/>
      <c r="C76" s="12"/>
      <c r="D76" s="67"/>
      <c r="E76" s="12"/>
      <c r="F76" s="16"/>
      <c r="G76" s="17"/>
      <c r="H76" s="17"/>
      <c r="I76" s="17"/>
      <c r="J76" s="17"/>
      <c r="K76" s="17"/>
      <c r="L76" s="17"/>
      <c r="M76" s="18">
        <f t="shared" si="8"/>
        <v>0</v>
      </c>
      <c r="N76" s="32">
        <f t="shared" si="11"/>
        <v>0</v>
      </c>
      <c r="O76" s="19">
        <f t="shared" si="9"/>
        <v>0</v>
      </c>
      <c r="P76" s="19">
        <f t="shared" si="10"/>
        <v>0</v>
      </c>
      <c r="Q76" s="20">
        <v>0</v>
      </c>
    </row>
    <row r="77" spans="1:17" ht="15.75" x14ac:dyDescent="0.25">
      <c r="A77" s="13">
        <v>76</v>
      </c>
      <c r="B77" s="12"/>
      <c r="C77" s="12"/>
      <c r="D77" s="67"/>
      <c r="E77" s="12"/>
      <c r="F77" s="16"/>
      <c r="G77" s="17"/>
      <c r="H77" s="17"/>
      <c r="I77" s="17"/>
      <c r="J77" s="17"/>
      <c r="K77" s="17"/>
      <c r="L77" s="17"/>
      <c r="M77" s="18">
        <f t="shared" si="8"/>
        <v>0</v>
      </c>
      <c r="N77" s="32">
        <f t="shared" si="11"/>
        <v>0</v>
      </c>
      <c r="O77" s="19">
        <f t="shared" si="9"/>
        <v>0</v>
      </c>
      <c r="P77" s="19">
        <f t="shared" si="10"/>
        <v>0</v>
      </c>
      <c r="Q77" s="20">
        <v>0</v>
      </c>
    </row>
    <row r="78" spans="1:17" ht="15.75" x14ac:dyDescent="0.25">
      <c r="A78" s="13">
        <v>77</v>
      </c>
      <c r="B78" s="12"/>
      <c r="C78" s="12"/>
      <c r="D78" s="67"/>
      <c r="E78" s="12"/>
      <c r="F78" s="16"/>
      <c r="G78" s="17"/>
      <c r="H78" s="17"/>
      <c r="I78" s="17"/>
      <c r="J78" s="17"/>
      <c r="K78" s="17"/>
      <c r="L78" s="17"/>
      <c r="M78" s="18">
        <f t="shared" si="8"/>
        <v>0</v>
      </c>
      <c r="N78" s="32">
        <f t="shared" si="11"/>
        <v>0</v>
      </c>
      <c r="O78" s="19">
        <f t="shared" si="9"/>
        <v>0</v>
      </c>
      <c r="P78" s="19">
        <f t="shared" si="10"/>
        <v>0</v>
      </c>
      <c r="Q78" s="20">
        <v>0</v>
      </c>
    </row>
    <row r="79" spans="1:17" ht="15.75" x14ac:dyDescent="0.25">
      <c r="A79" s="13">
        <v>78</v>
      </c>
      <c r="B79" s="12"/>
      <c r="C79" s="12"/>
      <c r="D79" s="67"/>
      <c r="E79" s="12"/>
      <c r="F79" s="16"/>
      <c r="G79" s="17"/>
      <c r="H79" s="17"/>
      <c r="I79" s="17"/>
      <c r="J79" s="17"/>
      <c r="K79" s="17"/>
      <c r="L79" s="17"/>
      <c r="M79" s="18">
        <f t="shared" si="8"/>
        <v>0</v>
      </c>
      <c r="N79" s="32">
        <f t="shared" si="11"/>
        <v>0</v>
      </c>
      <c r="O79" s="19">
        <f t="shared" si="9"/>
        <v>0</v>
      </c>
      <c r="P79" s="19">
        <f t="shared" si="10"/>
        <v>0</v>
      </c>
      <c r="Q79" s="20">
        <v>0</v>
      </c>
    </row>
    <row r="80" spans="1:17" ht="15.75" x14ac:dyDescent="0.25">
      <c r="A80" s="13">
        <v>79</v>
      </c>
      <c r="B80" s="12"/>
      <c r="C80" s="12"/>
      <c r="D80" s="67"/>
      <c r="E80" s="12"/>
      <c r="F80" s="16"/>
      <c r="G80" s="17"/>
      <c r="H80" s="17"/>
      <c r="I80" s="17"/>
      <c r="J80" s="17"/>
      <c r="K80" s="17"/>
      <c r="L80" s="17"/>
      <c r="M80" s="18">
        <f t="shared" si="8"/>
        <v>0</v>
      </c>
      <c r="N80" s="32">
        <f t="shared" si="11"/>
        <v>0</v>
      </c>
      <c r="O80" s="19">
        <f t="shared" si="9"/>
        <v>0</v>
      </c>
      <c r="P80" s="19">
        <f t="shared" si="10"/>
        <v>0</v>
      </c>
      <c r="Q80" s="20">
        <v>0</v>
      </c>
    </row>
    <row r="81" spans="1:17" ht="15.75" x14ac:dyDescent="0.25">
      <c r="A81" s="13">
        <v>80</v>
      </c>
      <c r="B81" s="12"/>
      <c r="C81" s="12"/>
      <c r="D81" s="67"/>
      <c r="E81" s="12"/>
      <c r="F81" s="16"/>
      <c r="G81" s="17"/>
      <c r="H81" s="17"/>
      <c r="I81" s="17"/>
      <c r="J81" s="17"/>
      <c r="K81" s="17"/>
      <c r="L81" s="17"/>
      <c r="M81" s="18">
        <f t="shared" ref="M81:M91" si="12">SUM(G81:L81)-O81-P81</f>
        <v>0</v>
      </c>
      <c r="N81" s="32">
        <f t="shared" si="11"/>
        <v>0</v>
      </c>
      <c r="O81" s="19">
        <f t="shared" ref="O81:O91" si="13">MIN(G81:L81)</f>
        <v>0</v>
      </c>
      <c r="P81" s="19">
        <f t="shared" ref="P81:P91" si="14">MAX(G81:L81)</f>
        <v>0</v>
      </c>
      <c r="Q81" s="20">
        <v>0</v>
      </c>
    </row>
    <row r="82" spans="1:17" ht="15.75" x14ac:dyDescent="0.25">
      <c r="A82" s="13">
        <v>81</v>
      </c>
      <c r="B82" s="12"/>
      <c r="C82" s="12"/>
      <c r="D82" s="67"/>
      <c r="E82" s="12"/>
      <c r="F82" s="16"/>
      <c r="G82" s="17"/>
      <c r="H82" s="17"/>
      <c r="I82" s="17"/>
      <c r="J82" s="17"/>
      <c r="K82" s="17"/>
      <c r="L82" s="17"/>
      <c r="M82" s="18">
        <f t="shared" si="12"/>
        <v>0</v>
      </c>
      <c r="N82" s="32">
        <f t="shared" si="11"/>
        <v>0</v>
      </c>
      <c r="O82" s="19">
        <f t="shared" si="13"/>
        <v>0</v>
      </c>
      <c r="P82" s="19">
        <f t="shared" si="14"/>
        <v>0</v>
      </c>
      <c r="Q82" s="20">
        <v>0</v>
      </c>
    </row>
    <row r="83" spans="1:17" ht="15.75" x14ac:dyDescent="0.25">
      <c r="A83" s="13">
        <v>82</v>
      </c>
      <c r="B83" s="12"/>
      <c r="C83" s="12"/>
      <c r="D83" s="67"/>
      <c r="E83" s="12"/>
      <c r="F83" s="16"/>
      <c r="G83" s="17"/>
      <c r="H83" s="17"/>
      <c r="I83" s="17"/>
      <c r="J83" s="17"/>
      <c r="K83" s="17"/>
      <c r="L83" s="17"/>
      <c r="M83" s="18">
        <f t="shared" si="12"/>
        <v>0</v>
      </c>
      <c r="N83" s="32">
        <f t="shared" si="11"/>
        <v>0</v>
      </c>
      <c r="O83" s="19">
        <f t="shared" si="13"/>
        <v>0</v>
      </c>
      <c r="P83" s="19">
        <f t="shared" si="14"/>
        <v>0</v>
      </c>
      <c r="Q83" s="20">
        <v>0</v>
      </c>
    </row>
    <row r="84" spans="1:17" ht="15.75" x14ac:dyDescent="0.25">
      <c r="A84" s="13">
        <v>83</v>
      </c>
      <c r="B84" s="12"/>
      <c r="C84" s="12"/>
      <c r="D84" s="67"/>
      <c r="E84" s="12"/>
      <c r="F84" s="16"/>
      <c r="G84" s="17"/>
      <c r="H84" s="17"/>
      <c r="I84" s="17"/>
      <c r="J84" s="17"/>
      <c r="K84" s="17"/>
      <c r="L84" s="17"/>
      <c r="M84" s="18">
        <f t="shared" si="12"/>
        <v>0</v>
      </c>
      <c r="N84" s="32">
        <f t="shared" si="11"/>
        <v>0</v>
      </c>
      <c r="O84" s="19">
        <f t="shared" si="13"/>
        <v>0</v>
      </c>
      <c r="P84" s="19">
        <f t="shared" si="14"/>
        <v>0</v>
      </c>
      <c r="Q84" s="20">
        <v>0</v>
      </c>
    </row>
    <row r="85" spans="1:17" ht="15.75" x14ac:dyDescent="0.25">
      <c r="A85" s="13">
        <v>84</v>
      </c>
      <c r="B85" s="12"/>
      <c r="C85" s="12"/>
      <c r="D85" s="67"/>
      <c r="E85" s="12"/>
      <c r="F85" s="16"/>
      <c r="G85" s="17"/>
      <c r="H85" s="17"/>
      <c r="I85" s="17"/>
      <c r="J85" s="17"/>
      <c r="K85" s="17"/>
      <c r="L85" s="17"/>
      <c r="M85" s="18">
        <f t="shared" si="12"/>
        <v>0</v>
      </c>
      <c r="N85" s="32">
        <f t="shared" si="11"/>
        <v>0</v>
      </c>
      <c r="O85" s="19">
        <f t="shared" si="13"/>
        <v>0</v>
      </c>
      <c r="P85" s="19">
        <f t="shared" si="14"/>
        <v>0</v>
      </c>
      <c r="Q85" s="20">
        <v>0</v>
      </c>
    </row>
    <row r="86" spans="1:17" ht="15.75" x14ac:dyDescent="0.25">
      <c r="A86" s="13">
        <v>85</v>
      </c>
      <c r="B86" s="12"/>
      <c r="C86" s="12"/>
      <c r="D86" s="67"/>
      <c r="E86" s="12"/>
      <c r="F86" s="16"/>
      <c r="G86" s="17"/>
      <c r="H86" s="17"/>
      <c r="I86" s="17"/>
      <c r="J86" s="17"/>
      <c r="K86" s="17"/>
      <c r="L86" s="17"/>
      <c r="M86" s="18">
        <f t="shared" si="12"/>
        <v>0</v>
      </c>
      <c r="N86" s="32">
        <f t="shared" si="11"/>
        <v>0</v>
      </c>
      <c r="O86" s="19">
        <f t="shared" si="13"/>
        <v>0</v>
      </c>
      <c r="P86" s="19">
        <f t="shared" si="14"/>
        <v>0</v>
      </c>
      <c r="Q86" s="20">
        <v>0</v>
      </c>
    </row>
    <row r="87" spans="1:17" ht="15.75" x14ac:dyDescent="0.25">
      <c r="A87" s="13">
        <v>86</v>
      </c>
      <c r="B87" s="12"/>
      <c r="C87" s="12"/>
      <c r="D87" s="67"/>
      <c r="E87" s="12"/>
      <c r="F87" s="16"/>
      <c r="G87" s="17"/>
      <c r="H87" s="17"/>
      <c r="I87" s="17"/>
      <c r="J87" s="17"/>
      <c r="K87" s="17"/>
      <c r="L87" s="17"/>
      <c r="M87" s="18">
        <f t="shared" si="12"/>
        <v>0</v>
      </c>
      <c r="N87" s="32">
        <f t="shared" si="11"/>
        <v>0</v>
      </c>
      <c r="O87" s="19">
        <f t="shared" si="13"/>
        <v>0</v>
      </c>
      <c r="P87" s="19">
        <f t="shared" si="14"/>
        <v>0</v>
      </c>
      <c r="Q87" s="20">
        <v>0</v>
      </c>
    </row>
    <row r="88" spans="1:17" ht="15.75" x14ac:dyDescent="0.25">
      <c r="A88" s="13">
        <v>87</v>
      </c>
      <c r="B88" s="12"/>
      <c r="C88" s="12"/>
      <c r="D88" s="67"/>
      <c r="E88" s="12"/>
      <c r="F88" s="16"/>
      <c r="G88" s="17"/>
      <c r="H88" s="17"/>
      <c r="I88" s="17"/>
      <c r="J88" s="17"/>
      <c r="K88" s="17"/>
      <c r="L88" s="17"/>
      <c r="M88" s="18">
        <f t="shared" si="12"/>
        <v>0</v>
      </c>
      <c r="N88" s="32">
        <f t="shared" si="11"/>
        <v>0</v>
      </c>
      <c r="O88" s="19">
        <f t="shared" si="13"/>
        <v>0</v>
      </c>
      <c r="P88" s="19">
        <f t="shared" si="14"/>
        <v>0</v>
      </c>
      <c r="Q88" s="20">
        <v>0</v>
      </c>
    </row>
    <row r="89" spans="1:17" ht="15.75" x14ac:dyDescent="0.25">
      <c r="A89" s="13">
        <v>88</v>
      </c>
      <c r="B89" s="12"/>
      <c r="C89" s="12"/>
      <c r="D89" s="67"/>
      <c r="E89" s="12"/>
      <c r="F89" s="16"/>
      <c r="G89" s="17"/>
      <c r="H89" s="17"/>
      <c r="I89" s="17"/>
      <c r="J89" s="17"/>
      <c r="K89" s="17"/>
      <c r="L89" s="17"/>
      <c r="M89" s="18">
        <f t="shared" si="12"/>
        <v>0</v>
      </c>
      <c r="N89" s="32">
        <f t="shared" si="11"/>
        <v>0</v>
      </c>
      <c r="O89" s="19">
        <f t="shared" si="13"/>
        <v>0</v>
      </c>
      <c r="P89" s="19">
        <f t="shared" si="14"/>
        <v>0</v>
      </c>
      <c r="Q89" s="20">
        <v>0</v>
      </c>
    </row>
    <row r="90" spans="1:17" ht="15.75" x14ac:dyDescent="0.25">
      <c r="A90" s="13">
        <v>89</v>
      </c>
      <c r="B90" s="12"/>
      <c r="C90" s="12"/>
      <c r="D90" s="67"/>
      <c r="E90" s="12"/>
      <c r="F90" s="16"/>
      <c r="G90" s="17"/>
      <c r="H90" s="17"/>
      <c r="I90" s="17"/>
      <c r="J90" s="17"/>
      <c r="K90" s="17"/>
      <c r="L90" s="17"/>
      <c r="M90" s="18">
        <f t="shared" si="12"/>
        <v>0</v>
      </c>
      <c r="N90" s="32">
        <f t="shared" si="11"/>
        <v>0</v>
      </c>
      <c r="O90" s="19">
        <f t="shared" si="13"/>
        <v>0</v>
      </c>
      <c r="P90" s="19">
        <f t="shared" si="14"/>
        <v>0</v>
      </c>
      <c r="Q90" s="20">
        <v>0</v>
      </c>
    </row>
    <row r="91" spans="1:17" ht="15.75" x14ac:dyDescent="0.25">
      <c r="A91" s="13">
        <v>90</v>
      </c>
      <c r="B91" s="12"/>
      <c r="C91" s="12"/>
      <c r="D91" s="12"/>
      <c r="E91" s="12"/>
      <c r="F91" s="16"/>
      <c r="G91" s="17"/>
      <c r="H91" s="17"/>
      <c r="I91" s="17"/>
      <c r="J91" s="17"/>
      <c r="K91" s="17"/>
      <c r="L91" s="17"/>
      <c r="M91" s="18">
        <f t="shared" si="12"/>
        <v>0</v>
      </c>
      <c r="N91" s="32">
        <f t="shared" si="11"/>
        <v>0</v>
      </c>
      <c r="O91" s="19">
        <f t="shared" si="13"/>
        <v>0</v>
      </c>
      <c r="P91" s="19">
        <f t="shared" si="14"/>
        <v>0</v>
      </c>
      <c r="Q91" s="20">
        <v>0</v>
      </c>
    </row>
    <row r="92" spans="1:17" ht="15.75" x14ac:dyDescent="0.25">
      <c r="A92" s="13">
        <v>91</v>
      </c>
      <c r="B92" s="12"/>
      <c r="C92" s="12"/>
      <c r="D92" s="12"/>
      <c r="E92" s="12"/>
      <c r="F92" s="16"/>
      <c r="G92" s="17"/>
      <c r="H92" s="17"/>
      <c r="I92" s="17"/>
      <c r="J92" s="17"/>
      <c r="K92" s="17"/>
      <c r="L92" s="17"/>
      <c r="M92" s="18">
        <f t="shared" ref="M92:M111" si="15">SUM(G92:L92)-O92-P92</f>
        <v>0</v>
      </c>
      <c r="N92" s="32">
        <f t="shared" ref="N92:N111" si="16">ROUND((SUM(G92:L92)-SUM(O92:P92))*$C$1/3,4)</f>
        <v>0</v>
      </c>
      <c r="O92" s="19">
        <f t="shared" ref="O92:O111" si="17">MIN(G92:L92)</f>
        <v>0</v>
      </c>
      <c r="P92" s="19">
        <f t="shared" ref="P92:P111" si="18">MAX(G92:L92)</f>
        <v>0</v>
      </c>
      <c r="Q92" s="20">
        <v>0</v>
      </c>
    </row>
    <row r="93" spans="1:17" ht="15.75" x14ac:dyDescent="0.25">
      <c r="A93" s="13">
        <v>92</v>
      </c>
      <c r="B93" s="12"/>
      <c r="C93" s="12"/>
      <c r="D93" s="12"/>
      <c r="E93" s="12"/>
      <c r="F93" s="16"/>
      <c r="G93" s="17"/>
      <c r="H93" s="17"/>
      <c r="I93" s="17"/>
      <c r="J93" s="17"/>
      <c r="K93" s="17"/>
      <c r="L93" s="17"/>
      <c r="M93" s="18">
        <f t="shared" si="15"/>
        <v>0</v>
      </c>
      <c r="N93" s="32">
        <f t="shared" si="16"/>
        <v>0</v>
      </c>
      <c r="O93" s="19">
        <f t="shared" si="17"/>
        <v>0</v>
      </c>
      <c r="P93" s="19">
        <f t="shared" si="18"/>
        <v>0</v>
      </c>
      <c r="Q93" s="20">
        <v>0</v>
      </c>
    </row>
    <row r="94" spans="1:17" ht="15.75" x14ac:dyDescent="0.25">
      <c r="A94" s="13">
        <v>93</v>
      </c>
      <c r="B94" s="12"/>
      <c r="C94" s="12"/>
      <c r="D94" s="12"/>
      <c r="E94" s="12"/>
      <c r="F94" s="16"/>
      <c r="G94" s="17"/>
      <c r="H94" s="17"/>
      <c r="I94" s="17"/>
      <c r="J94" s="17"/>
      <c r="K94" s="17"/>
      <c r="L94" s="17"/>
      <c r="M94" s="18">
        <f t="shared" si="15"/>
        <v>0</v>
      </c>
      <c r="N94" s="32">
        <f t="shared" si="16"/>
        <v>0</v>
      </c>
      <c r="O94" s="19">
        <f t="shared" si="17"/>
        <v>0</v>
      </c>
      <c r="P94" s="19">
        <f t="shared" si="18"/>
        <v>0</v>
      </c>
      <c r="Q94" s="20">
        <v>0</v>
      </c>
    </row>
    <row r="95" spans="1:17" ht="15.75" x14ac:dyDescent="0.25">
      <c r="A95" s="13">
        <v>94</v>
      </c>
      <c r="B95" s="12"/>
      <c r="C95" s="12"/>
      <c r="D95" s="12"/>
      <c r="E95" s="12"/>
      <c r="F95" s="16"/>
      <c r="G95" s="17"/>
      <c r="H95" s="17"/>
      <c r="I95" s="17"/>
      <c r="J95" s="17"/>
      <c r="K95" s="17"/>
      <c r="L95" s="17"/>
      <c r="M95" s="18">
        <f t="shared" si="15"/>
        <v>0</v>
      </c>
      <c r="N95" s="32">
        <f t="shared" si="16"/>
        <v>0</v>
      </c>
      <c r="O95" s="19">
        <f t="shared" si="17"/>
        <v>0</v>
      </c>
      <c r="P95" s="19">
        <f t="shared" si="18"/>
        <v>0</v>
      </c>
      <c r="Q95" s="20">
        <v>0</v>
      </c>
    </row>
    <row r="96" spans="1:17" ht="15.75" x14ac:dyDescent="0.25">
      <c r="A96" s="13">
        <v>95</v>
      </c>
      <c r="B96" s="12"/>
      <c r="C96" s="12"/>
      <c r="D96" s="12"/>
      <c r="E96" s="12"/>
      <c r="F96" s="16"/>
      <c r="G96" s="17"/>
      <c r="H96" s="17"/>
      <c r="I96" s="17"/>
      <c r="J96" s="17"/>
      <c r="K96" s="17"/>
      <c r="L96" s="17"/>
      <c r="M96" s="18">
        <f t="shared" si="15"/>
        <v>0</v>
      </c>
      <c r="N96" s="32">
        <f t="shared" si="16"/>
        <v>0</v>
      </c>
      <c r="O96" s="19">
        <f t="shared" si="17"/>
        <v>0</v>
      </c>
      <c r="P96" s="19">
        <f t="shared" si="18"/>
        <v>0</v>
      </c>
      <c r="Q96" s="20">
        <v>0</v>
      </c>
    </row>
    <row r="97" spans="1:17" ht="15.75" x14ac:dyDescent="0.25">
      <c r="A97" s="13">
        <v>96</v>
      </c>
      <c r="B97" s="12"/>
      <c r="C97" s="12"/>
      <c r="D97" s="12"/>
      <c r="E97" s="12"/>
      <c r="F97" s="16"/>
      <c r="G97" s="17"/>
      <c r="H97" s="17"/>
      <c r="I97" s="17"/>
      <c r="J97" s="17"/>
      <c r="K97" s="17"/>
      <c r="L97" s="17"/>
      <c r="M97" s="18">
        <f t="shared" si="15"/>
        <v>0</v>
      </c>
      <c r="N97" s="32">
        <f t="shared" si="16"/>
        <v>0</v>
      </c>
      <c r="O97" s="19">
        <f t="shared" si="17"/>
        <v>0</v>
      </c>
      <c r="P97" s="19">
        <f t="shared" si="18"/>
        <v>0</v>
      </c>
      <c r="Q97" s="20">
        <v>0</v>
      </c>
    </row>
    <row r="98" spans="1:17" ht="15.75" x14ac:dyDescent="0.25">
      <c r="A98" s="13">
        <v>97</v>
      </c>
      <c r="B98" s="12"/>
      <c r="C98" s="12"/>
      <c r="D98" s="12"/>
      <c r="E98" s="12"/>
      <c r="F98" s="16"/>
      <c r="G98" s="17"/>
      <c r="H98" s="17"/>
      <c r="I98" s="17"/>
      <c r="J98" s="17"/>
      <c r="K98" s="17"/>
      <c r="L98" s="17"/>
      <c r="M98" s="18">
        <f t="shared" si="15"/>
        <v>0</v>
      </c>
      <c r="N98" s="32">
        <f t="shared" si="16"/>
        <v>0</v>
      </c>
      <c r="O98" s="19">
        <f t="shared" si="17"/>
        <v>0</v>
      </c>
      <c r="P98" s="19">
        <f t="shared" si="18"/>
        <v>0</v>
      </c>
      <c r="Q98" s="20">
        <v>0</v>
      </c>
    </row>
    <row r="99" spans="1:17" ht="15.75" x14ac:dyDescent="0.25">
      <c r="A99" s="13">
        <v>98</v>
      </c>
      <c r="B99" s="12"/>
      <c r="C99" s="12"/>
      <c r="D99" s="12"/>
      <c r="E99" s="12"/>
      <c r="F99" s="16"/>
      <c r="G99" s="17"/>
      <c r="H99" s="17"/>
      <c r="I99" s="17"/>
      <c r="J99" s="17"/>
      <c r="K99" s="17"/>
      <c r="L99" s="17"/>
      <c r="M99" s="18">
        <f t="shared" si="15"/>
        <v>0</v>
      </c>
      <c r="N99" s="32">
        <f t="shared" si="16"/>
        <v>0</v>
      </c>
      <c r="O99" s="19">
        <f t="shared" si="17"/>
        <v>0</v>
      </c>
      <c r="P99" s="19">
        <f t="shared" si="18"/>
        <v>0</v>
      </c>
      <c r="Q99" s="20">
        <v>0</v>
      </c>
    </row>
    <row r="100" spans="1:17" ht="15.75" x14ac:dyDescent="0.25">
      <c r="A100" s="13">
        <v>99</v>
      </c>
      <c r="B100" s="12"/>
      <c r="C100" s="12"/>
      <c r="D100" s="12"/>
      <c r="E100" s="12"/>
      <c r="F100" s="16"/>
      <c r="G100" s="17"/>
      <c r="H100" s="17"/>
      <c r="I100" s="17"/>
      <c r="J100" s="17"/>
      <c r="K100" s="17"/>
      <c r="L100" s="17"/>
      <c r="M100" s="18">
        <f t="shared" si="15"/>
        <v>0</v>
      </c>
      <c r="N100" s="32">
        <f t="shared" si="16"/>
        <v>0</v>
      </c>
      <c r="O100" s="19">
        <f t="shared" si="17"/>
        <v>0</v>
      </c>
      <c r="P100" s="19">
        <f t="shared" si="18"/>
        <v>0</v>
      </c>
      <c r="Q100" s="20">
        <v>0</v>
      </c>
    </row>
    <row r="101" spans="1:17" ht="15.75" x14ac:dyDescent="0.25">
      <c r="A101" s="13">
        <v>100</v>
      </c>
      <c r="B101" s="12"/>
      <c r="C101" s="12"/>
      <c r="D101" s="12"/>
      <c r="E101" s="12"/>
      <c r="F101" s="16"/>
      <c r="G101" s="17"/>
      <c r="H101" s="17"/>
      <c r="I101" s="17"/>
      <c r="J101" s="17"/>
      <c r="K101" s="17"/>
      <c r="L101" s="17"/>
      <c r="M101" s="18">
        <f t="shared" si="15"/>
        <v>0</v>
      </c>
      <c r="N101" s="32">
        <f t="shared" si="16"/>
        <v>0</v>
      </c>
      <c r="O101" s="19">
        <f t="shared" si="17"/>
        <v>0</v>
      </c>
      <c r="P101" s="19">
        <f t="shared" si="18"/>
        <v>0</v>
      </c>
      <c r="Q101" s="20">
        <v>0</v>
      </c>
    </row>
    <row r="102" spans="1:17" ht="15.75" x14ac:dyDescent="0.25">
      <c r="A102" s="13">
        <v>101</v>
      </c>
      <c r="B102" s="12"/>
      <c r="C102" s="12"/>
      <c r="D102" s="12"/>
      <c r="E102" s="12"/>
      <c r="F102" s="16"/>
      <c r="G102" s="17"/>
      <c r="H102" s="17"/>
      <c r="I102" s="17"/>
      <c r="J102" s="17"/>
      <c r="K102" s="17"/>
      <c r="L102" s="17"/>
      <c r="M102" s="18">
        <f t="shared" si="15"/>
        <v>0</v>
      </c>
      <c r="N102" s="32">
        <f t="shared" si="16"/>
        <v>0</v>
      </c>
      <c r="O102" s="19">
        <f t="shared" si="17"/>
        <v>0</v>
      </c>
      <c r="P102" s="19">
        <f t="shared" si="18"/>
        <v>0</v>
      </c>
      <c r="Q102" s="20">
        <v>0</v>
      </c>
    </row>
    <row r="103" spans="1:17" ht="15.75" x14ac:dyDescent="0.25">
      <c r="A103" s="13">
        <v>102</v>
      </c>
      <c r="B103" s="12"/>
      <c r="C103" s="12"/>
      <c r="D103" s="12"/>
      <c r="E103" s="12"/>
      <c r="F103" s="16"/>
      <c r="G103" s="17"/>
      <c r="H103" s="17"/>
      <c r="I103" s="17"/>
      <c r="J103" s="17"/>
      <c r="K103" s="17"/>
      <c r="L103" s="17"/>
      <c r="M103" s="18">
        <f t="shared" si="15"/>
        <v>0</v>
      </c>
      <c r="N103" s="32">
        <f t="shared" si="16"/>
        <v>0</v>
      </c>
      <c r="O103" s="19">
        <f t="shared" si="17"/>
        <v>0</v>
      </c>
      <c r="P103" s="19">
        <f t="shared" si="18"/>
        <v>0</v>
      </c>
      <c r="Q103" s="20">
        <v>0</v>
      </c>
    </row>
    <row r="104" spans="1:17" ht="15.75" x14ac:dyDescent="0.25">
      <c r="A104" s="13">
        <v>103</v>
      </c>
      <c r="B104" s="12"/>
      <c r="C104" s="12"/>
      <c r="D104" s="12"/>
      <c r="E104" s="12"/>
      <c r="F104" s="16"/>
      <c r="G104" s="17"/>
      <c r="H104" s="17"/>
      <c r="I104" s="17"/>
      <c r="J104" s="17"/>
      <c r="K104" s="17"/>
      <c r="L104" s="17"/>
      <c r="M104" s="18">
        <f t="shared" si="15"/>
        <v>0</v>
      </c>
      <c r="N104" s="32">
        <f t="shared" si="16"/>
        <v>0</v>
      </c>
      <c r="O104" s="19">
        <f t="shared" si="17"/>
        <v>0</v>
      </c>
      <c r="P104" s="19">
        <f t="shared" si="18"/>
        <v>0</v>
      </c>
      <c r="Q104" s="20">
        <v>0</v>
      </c>
    </row>
    <row r="105" spans="1:17" ht="15.75" x14ac:dyDescent="0.25">
      <c r="A105" s="13">
        <v>104</v>
      </c>
      <c r="B105" s="12"/>
      <c r="C105" s="12"/>
      <c r="D105" s="12"/>
      <c r="E105" s="12"/>
      <c r="F105" s="16"/>
      <c r="G105" s="17"/>
      <c r="H105" s="17"/>
      <c r="I105" s="17"/>
      <c r="J105" s="17"/>
      <c r="K105" s="17"/>
      <c r="L105" s="17"/>
      <c r="M105" s="18">
        <f t="shared" si="15"/>
        <v>0</v>
      </c>
      <c r="N105" s="32">
        <f t="shared" si="16"/>
        <v>0</v>
      </c>
      <c r="O105" s="19">
        <f t="shared" si="17"/>
        <v>0</v>
      </c>
      <c r="P105" s="19">
        <f t="shared" si="18"/>
        <v>0</v>
      </c>
      <c r="Q105" s="20">
        <v>0</v>
      </c>
    </row>
    <row r="106" spans="1:17" ht="15.75" x14ac:dyDescent="0.25">
      <c r="A106" s="13">
        <v>105</v>
      </c>
      <c r="B106" s="12"/>
      <c r="C106" s="12"/>
      <c r="D106" s="12"/>
      <c r="E106" s="12"/>
      <c r="F106" s="16"/>
      <c r="G106" s="17"/>
      <c r="H106" s="17"/>
      <c r="I106" s="17"/>
      <c r="J106" s="17"/>
      <c r="K106" s="17"/>
      <c r="L106" s="17"/>
      <c r="M106" s="18">
        <f t="shared" si="15"/>
        <v>0</v>
      </c>
      <c r="N106" s="32">
        <f t="shared" si="16"/>
        <v>0</v>
      </c>
      <c r="O106" s="19">
        <f t="shared" si="17"/>
        <v>0</v>
      </c>
      <c r="P106" s="19">
        <f t="shared" si="18"/>
        <v>0</v>
      </c>
      <c r="Q106" s="20">
        <v>0</v>
      </c>
    </row>
    <row r="107" spans="1:17" ht="15.75" x14ac:dyDescent="0.25">
      <c r="A107" s="13">
        <v>106</v>
      </c>
      <c r="B107" s="12"/>
      <c r="C107" s="12"/>
      <c r="D107" s="12"/>
      <c r="E107" s="12"/>
      <c r="F107" s="16"/>
      <c r="G107" s="17"/>
      <c r="H107" s="17"/>
      <c r="I107" s="17"/>
      <c r="J107" s="17"/>
      <c r="K107" s="17"/>
      <c r="L107" s="17"/>
      <c r="M107" s="18">
        <f t="shared" si="15"/>
        <v>0</v>
      </c>
      <c r="N107" s="32">
        <f t="shared" si="16"/>
        <v>0</v>
      </c>
      <c r="O107" s="19">
        <f t="shared" si="17"/>
        <v>0</v>
      </c>
      <c r="P107" s="19">
        <f t="shared" si="18"/>
        <v>0</v>
      </c>
      <c r="Q107" s="20">
        <v>0</v>
      </c>
    </row>
    <row r="108" spans="1:17" ht="15.75" x14ac:dyDescent="0.25">
      <c r="A108" s="13">
        <v>107</v>
      </c>
      <c r="B108" s="12"/>
      <c r="C108" s="12"/>
      <c r="D108" s="12"/>
      <c r="E108" s="12"/>
      <c r="F108" s="16"/>
      <c r="G108" s="17"/>
      <c r="H108" s="17"/>
      <c r="I108" s="17"/>
      <c r="J108" s="17"/>
      <c r="K108" s="17"/>
      <c r="L108" s="17"/>
      <c r="M108" s="18">
        <f t="shared" si="15"/>
        <v>0</v>
      </c>
      <c r="N108" s="32">
        <f t="shared" si="16"/>
        <v>0</v>
      </c>
      <c r="O108" s="19">
        <f t="shared" si="17"/>
        <v>0</v>
      </c>
      <c r="P108" s="19">
        <f t="shared" si="18"/>
        <v>0</v>
      </c>
      <c r="Q108" s="20">
        <v>0</v>
      </c>
    </row>
    <row r="109" spans="1:17" ht="15.75" x14ac:dyDescent="0.25">
      <c r="A109" s="13">
        <v>108</v>
      </c>
      <c r="B109" s="12"/>
      <c r="C109" s="12"/>
      <c r="D109" s="12"/>
      <c r="E109" s="12"/>
      <c r="F109" s="16"/>
      <c r="G109" s="17"/>
      <c r="H109" s="17"/>
      <c r="I109" s="17"/>
      <c r="J109" s="17"/>
      <c r="K109" s="17"/>
      <c r="L109" s="17"/>
      <c r="M109" s="18">
        <f t="shared" si="15"/>
        <v>0</v>
      </c>
      <c r="N109" s="32">
        <f t="shared" si="16"/>
        <v>0</v>
      </c>
      <c r="O109" s="19">
        <f t="shared" si="17"/>
        <v>0</v>
      </c>
      <c r="P109" s="19">
        <f t="shared" si="18"/>
        <v>0</v>
      </c>
      <c r="Q109" s="20">
        <v>0</v>
      </c>
    </row>
    <row r="110" spans="1:17" ht="15.75" x14ac:dyDescent="0.25">
      <c r="A110" s="13">
        <v>109</v>
      </c>
      <c r="B110" s="12"/>
      <c r="C110" s="12"/>
      <c r="D110" s="12"/>
      <c r="E110" s="12"/>
      <c r="F110" s="16"/>
      <c r="G110" s="17"/>
      <c r="H110" s="17"/>
      <c r="I110" s="17"/>
      <c r="J110" s="17"/>
      <c r="K110" s="17"/>
      <c r="L110" s="17"/>
      <c r="M110" s="18">
        <f t="shared" si="15"/>
        <v>0</v>
      </c>
      <c r="N110" s="32">
        <f t="shared" si="16"/>
        <v>0</v>
      </c>
      <c r="O110" s="19">
        <f t="shared" si="17"/>
        <v>0</v>
      </c>
      <c r="P110" s="19">
        <f t="shared" si="18"/>
        <v>0</v>
      </c>
      <c r="Q110" s="20">
        <v>0</v>
      </c>
    </row>
    <row r="111" spans="1:17" ht="15.75" x14ac:dyDescent="0.25">
      <c r="A111" s="13">
        <v>110</v>
      </c>
      <c r="B111" s="12"/>
      <c r="C111" s="12"/>
      <c r="D111" s="12"/>
      <c r="E111" s="12"/>
      <c r="F111" s="16"/>
      <c r="G111" s="17"/>
      <c r="H111" s="17"/>
      <c r="I111" s="17"/>
      <c r="J111" s="17"/>
      <c r="K111" s="17"/>
      <c r="L111" s="17"/>
      <c r="M111" s="18">
        <f t="shared" si="15"/>
        <v>0</v>
      </c>
      <c r="N111" s="32">
        <f t="shared" si="16"/>
        <v>0</v>
      </c>
      <c r="O111" s="19">
        <f t="shared" si="17"/>
        <v>0</v>
      </c>
      <c r="P111" s="19">
        <f t="shared" si="18"/>
        <v>0</v>
      </c>
      <c r="Q111" s="20">
        <v>0</v>
      </c>
    </row>
  </sheetData>
  <phoneticPr fontId="0" type="noConversion"/>
  <pageMargins left="0.4" right="0.34" top="0.33" bottom="0.33" header="0.22" footer="0.24"/>
  <pageSetup paperSize="9" scale="5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Q111"/>
  <sheetViews>
    <sheetView topLeftCell="A22" zoomScaleNormal="100" workbookViewId="0">
      <selection activeCell="N38" sqref="N38"/>
    </sheetView>
  </sheetViews>
  <sheetFormatPr defaultRowHeight="12.75" x14ac:dyDescent="0.2"/>
  <cols>
    <col min="1" max="1" width="10.28515625" style="3" customWidth="1"/>
    <col min="2" max="2" width="29.85546875" style="3" customWidth="1"/>
    <col min="3" max="3" width="14.5703125" style="4" customWidth="1"/>
    <col min="4" max="4" width="5.7109375" style="4" customWidth="1"/>
    <col min="5" max="5" width="6.5703125" style="4" customWidth="1"/>
    <col min="6" max="6" width="7.140625" style="3" customWidth="1"/>
    <col min="7" max="11" width="7.85546875" style="3" customWidth="1"/>
    <col min="12" max="12" width="7.85546875" style="3" hidden="1" customWidth="1"/>
    <col min="13" max="13" width="11" style="5" customWidth="1"/>
    <col min="14" max="14" width="12.5703125" style="1" customWidth="1"/>
    <col min="15" max="15" width="6.85546875" style="2" customWidth="1"/>
    <col min="16" max="16" width="6.28515625" style="2" customWidth="1"/>
    <col min="17" max="16384" width="9.140625" style="3"/>
  </cols>
  <sheetData>
    <row r="1" spans="1:17" s="14" customFormat="1" ht="24.75" customHeight="1" x14ac:dyDescent="0.2">
      <c r="A1" s="7"/>
      <c r="B1" s="7" t="str">
        <f>FIGURES!B8</f>
        <v>Jupiter</v>
      </c>
      <c r="C1" s="8">
        <f>FIGURES!D8</f>
        <v>2.8</v>
      </c>
      <c r="D1" s="6"/>
      <c r="E1" s="9"/>
      <c r="F1" s="9"/>
      <c r="G1" s="9" t="s">
        <v>12</v>
      </c>
      <c r="H1" s="9" t="s">
        <v>13</v>
      </c>
      <c r="I1" s="9" t="s">
        <v>14</v>
      </c>
      <c r="J1" s="9" t="s">
        <v>15</v>
      </c>
      <c r="K1" s="9" t="s">
        <v>16</v>
      </c>
      <c r="L1" s="9" t="s">
        <v>23</v>
      </c>
      <c r="M1" s="9" t="s">
        <v>3</v>
      </c>
      <c r="N1" s="10" t="s">
        <v>9</v>
      </c>
      <c r="O1" s="11" t="s">
        <v>10</v>
      </c>
      <c r="P1" s="11" t="s">
        <v>11</v>
      </c>
      <c r="Q1" s="9" t="s">
        <v>4</v>
      </c>
    </row>
    <row r="2" spans="1:17" s="16" customFormat="1" ht="15.75" x14ac:dyDescent="0.25">
      <c r="A2" s="13">
        <v>1</v>
      </c>
      <c r="B2" s="12" t="str">
        <f>FIGURES!B14</f>
        <v>HOLLY TONKS</v>
      </c>
      <c r="C2" s="12" t="str">
        <f>FIGURES!C14</f>
        <v>rug</v>
      </c>
      <c r="D2" s="67">
        <f>FIGURES!F14</f>
        <v>37049</v>
      </c>
      <c r="E2" s="12">
        <f>FIGURES!G14</f>
        <v>0</v>
      </c>
      <c r="F2" s="16" t="s">
        <v>2</v>
      </c>
      <c r="G2" s="17">
        <v>4.8</v>
      </c>
      <c r="H2" s="17">
        <v>4.7</v>
      </c>
      <c r="I2" s="17">
        <v>4.4000000000000004</v>
      </c>
      <c r="J2" s="17">
        <v>4.2</v>
      </c>
      <c r="K2" s="17">
        <v>4.7</v>
      </c>
      <c r="L2" s="17"/>
      <c r="M2" s="18">
        <f t="shared" ref="M2:M33" si="0">SUM(G2:L2)-O2-P2</f>
        <v>13.8</v>
      </c>
      <c r="N2" s="32">
        <f t="shared" ref="N2:N33" si="1">ROUND((SUM(G2:L2)-SUM(O2:P2))*$C$1/3,4)</f>
        <v>12.88</v>
      </c>
      <c r="O2" s="19">
        <f t="shared" ref="O2:O33" si="2">MIN(G2:L2)</f>
        <v>4.2</v>
      </c>
      <c r="P2" s="19">
        <f t="shared" ref="P2:P33" si="3">MAX(G2:L2)</f>
        <v>4.8</v>
      </c>
      <c r="Q2" s="20">
        <v>0</v>
      </c>
    </row>
    <row r="3" spans="1:17" s="16" customFormat="1" ht="15.75" x14ac:dyDescent="0.25">
      <c r="A3" s="13">
        <v>2</v>
      </c>
      <c r="B3" s="12" t="str">
        <f>FIGURES!B15</f>
        <v>Fiona Williams</v>
      </c>
      <c r="C3" s="12" t="str">
        <f>FIGURES!C15</f>
        <v>Aquav</v>
      </c>
      <c r="D3" s="67">
        <f>FIGURES!F15</f>
        <v>36080</v>
      </c>
      <c r="E3" s="12">
        <f>FIGURES!G15</f>
        <v>0</v>
      </c>
      <c r="F3" s="16" t="s">
        <v>2</v>
      </c>
      <c r="G3" s="122"/>
      <c r="H3" s="122"/>
      <c r="I3" s="122"/>
      <c r="J3" s="122"/>
      <c r="K3" s="122"/>
      <c r="L3" s="17"/>
      <c r="M3" s="18">
        <f t="shared" si="0"/>
        <v>0</v>
      </c>
      <c r="N3" s="32">
        <f t="shared" si="1"/>
        <v>0</v>
      </c>
      <c r="O3" s="19">
        <f t="shared" si="2"/>
        <v>0</v>
      </c>
      <c r="P3" s="19">
        <f t="shared" si="3"/>
        <v>0</v>
      </c>
      <c r="Q3" s="20">
        <v>0</v>
      </c>
    </row>
    <row r="4" spans="1:17" s="16" customFormat="1" ht="15.75" x14ac:dyDescent="0.25">
      <c r="A4" s="13">
        <v>3</v>
      </c>
      <c r="B4" s="12" t="str">
        <f>FIGURES!B16</f>
        <v>Claire Harris</v>
      </c>
      <c r="C4" s="12" t="str">
        <f>FIGURES!C16</f>
        <v>Aquav</v>
      </c>
      <c r="D4" s="67">
        <f>FIGURES!F16</f>
        <v>36125</v>
      </c>
      <c r="E4" s="12">
        <f>FIGURES!G16</f>
        <v>0</v>
      </c>
      <c r="F4" s="16" t="s">
        <v>2</v>
      </c>
      <c r="G4" s="122"/>
      <c r="H4" s="122"/>
      <c r="I4" s="122"/>
      <c r="J4" s="122"/>
      <c r="K4" s="122"/>
      <c r="L4" s="17"/>
      <c r="M4" s="18">
        <f t="shared" si="0"/>
        <v>0</v>
      </c>
      <c r="N4" s="32">
        <f t="shared" si="1"/>
        <v>0</v>
      </c>
      <c r="O4" s="19">
        <f t="shared" si="2"/>
        <v>0</v>
      </c>
      <c r="P4" s="19">
        <f t="shared" si="3"/>
        <v>0</v>
      </c>
      <c r="Q4" s="20">
        <v>0</v>
      </c>
    </row>
    <row r="5" spans="1:17" s="16" customFormat="1" ht="15.75" x14ac:dyDescent="0.25">
      <c r="A5" s="13">
        <v>4</v>
      </c>
      <c r="B5" s="12" t="str">
        <f>FIGURES!B17</f>
        <v>Zoe Pain</v>
      </c>
      <c r="C5" s="12" t="str">
        <f>FIGURES!C17</f>
        <v>COB</v>
      </c>
      <c r="D5" s="67">
        <f>FIGURES!F17</f>
        <v>36742</v>
      </c>
      <c r="E5" s="12" t="str">
        <f>FIGURES!G17</f>
        <v>solo</v>
      </c>
      <c r="F5" s="16" t="s">
        <v>2</v>
      </c>
      <c r="G5" s="17">
        <v>5.5</v>
      </c>
      <c r="H5" s="17">
        <v>5.7</v>
      </c>
      <c r="I5" s="17">
        <v>5.3</v>
      </c>
      <c r="J5" s="17">
        <v>5.3</v>
      </c>
      <c r="K5" s="17">
        <v>5.3</v>
      </c>
      <c r="L5" s="17"/>
      <c r="M5" s="18">
        <f t="shared" si="0"/>
        <v>16.100000000000001</v>
      </c>
      <c r="N5" s="32">
        <f t="shared" si="1"/>
        <v>15.0267</v>
      </c>
      <c r="O5" s="19">
        <f t="shared" si="2"/>
        <v>5.3</v>
      </c>
      <c r="P5" s="19">
        <f t="shared" si="3"/>
        <v>5.7</v>
      </c>
      <c r="Q5" s="20">
        <v>0</v>
      </c>
    </row>
    <row r="6" spans="1:17" s="16" customFormat="1" ht="15.75" x14ac:dyDescent="0.25">
      <c r="A6" s="13">
        <v>5</v>
      </c>
      <c r="B6" s="12" t="str">
        <f>FIGURES!B18</f>
        <v>SHANNON McGINTY</v>
      </c>
      <c r="C6" s="12" t="str">
        <f>FIGURES!C18</f>
        <v>COP</v>
      </c>
      <c r="D6" s="67">
        <f>FIGURES!F18</f>
        <v>34674</v>
      </c>
      <c r="E6" s="12" t="str">
        <f>FIGURES!G18</f>
        <v>solo</v>
      </c>
      <c r="F6" s="16" t="s">
        <v>2</v>
      </c>
      <c r="G6" s="17">
        <v>5.7</v>
      </c>
      <c r="H6" s="17">
        <v>5.8</v>
      </c>
      <c r="I6" s="17">
        <v>6.5</v>
      </c>
      <c r="J6" s="17">
        <v>5.6</v>
      </c>
      <c r="K6" s="17">
        <v>6.5</v>
      </c>
      <c r="L6" s="17"/>
      <c r="M6" s="18">
        <f t="shared" si="0"/>
        <v>18</v>
      </c>
      <c r="N6" s="32">
        <f t="shared" si="1"/>
        <v>16.8</v>
      </c>
      <c r="O6" s="19">
        <f t="shared" si="2"/>
        <v>5.6</v>
      </c>
      <c r="P6" s="19">
        <f t="shared" si="3"/>
        <v>6.5</v>
      </c>
      <c r="Q6" s="20">
        <v>0</v>
      </c>
    </row>
    <row r="7" spans="1:17" s="16" customFormat="1" ht="15.75" x14ac:dyDescent="0.25">
      <c r="A7" s="13">
        <v>6</v>
      </c>
      <c r="B7" s="12" t="str">
        <f>FIGURES!B19</f>
        <v>Ysabel Robb</v>
      </c>
      <c r="C7" s="12" t="str">
        <f>FIGURES!C19</f>
        <v>Aquav</v>
      </c>
      <c r="D7" s="67">
        <f>FIGURES!F19</f>
        <v>36961</v>
      </c>
      <c r="E7" s="12">
        <f>FIGURES!G19</f>
        <v>0</v>
      </c>
      <c r="F7" s="16" t="s">
        <v>2</v>
      </c>
      <c r="G7" s="122"/>
      <c r="H7" s="122"/>
      <c r="I7" s="122"/>
      <c r="J7" s="122"/>
      <c r="K7" s="122"/>
      <c r="L7" s="17"/>
      <c r="M7" s="18">
        <f t="shared" si="0"/>
        <v>0</v>
      </c>
      <c r="N7" s="32">
        <f t="shared" si="1"/>
        <v>0</v>
      </c>
      <c r="O7" s="19">
        <f t="shared" si="2"/>
        <v>0</v>
      </c>
      <c r="P7" s="19">
        <f t="shared" si="3"/>
        <v>0</v>
      </c>
      <c r="Q7" s="20">
        <v>0</v>
      </c>
    </row>
    <row r="8" spans="1:17" s="16" customFormat="1" ht="15.75" x14ac:dyDescent="0.25">
      <c r="A8" s="13">
        <v>7</v>
      </c>
      <c r="B8" s="12" t="str">
        <f>FIGURES!B20</f>
        <v>Sophia Khairul</v>
      </c>
      <c r="C8" s="12" t="str">
        <f>FIGURES!C20</f>
        <v>Aquav</v>
      </c>
      <c r="D8" s="67">
        <f>FIGURES!F20</f>
        <v>36886</v>
      </c>
      <c r="E8" s="12">
        <f>FIGURES!G20</f>
        <v>0</v>
      </c>
      <c r="F8" s="16" t="s">
        <v>2</v>
      </c>
      <c r="G8" s="122"/>
      <c r="H8" s="122"/>
      <c r="I8" s="122"/>
      <c r="J8" s="122"/>
      <c r="K8" s="122"/>
      <c r="L8" s="17"/>
      <c r="M8" s="18">
        <f t="shared" si="0"/>
        <v>0</v>
      </c>
      <c r="N8" s="32">
        <f t="shared" si="1"/>
        <v>0</v>
      </c>
      <c r="O8" s="19">
        <f t="shared" si="2"/>
        <v>0</v>
      </c>
      <c r="P8" s="19">
        <f t="shared" si="3"/>
        <v>0</v>
      </c>
      <c r="Q8" s="20">
        <v>0</v>
      </c>
    </row>
    <row r="9" spans="1:17" s="16" customFormat="1" ht="15.75" x14ac:dyDescent="0.25">
      <c r="A9" s="13">
        <v>8</v>
      </c>
      <c r="B9" s="12" t="str">
        <f>FIGURES!B21</f>
        <v>Phoebe Bradley Smith</v>
      </c>
      <c r="C9" s="12" t="str">
        <f>FIGURES!C21</f>
        <v>COB</v>
      </c>
      <c r="D9" s="67">
        <f>FIGURES!F21</f>
        <v>35460</v>
      </c>
      <c r="E9" s="12" t="str">
        <f>FIGURES!G21</f>
        <v>solo</v>
      </c>
      <c r="F9" s="16" t="s">
        <v>2</v>
      </c>
      <c r="G9" s="17">
        <v>6.8</v>
      </c>
      <c r="H9" s="17">
        <v>6.4</v>
      </c>
      <c r="I9" s="17">
        <v>6.6</v>
      </c>
      <c r="J9" s="17">
        <v>6.6</v>
      </c>
      <c r="K9" s="17">
        <v>6.5</v>
      </c>
      <c r="L9" s="17"/>
      <c r="M9" s="18">
        <f t="shared" si="0"/>
        <v>19.7</v>
      </c>
      <c r="N9" s="32">
        <f t="shared" si="1"/>
        <v>18.386700000000001</v>
      </c>
      <c r="O9" s="19">
        <f t="shared" si="2"/>
        <v>6.4</v>
      </c>
      <c r="P9" s="19">
        <f t="shared" si="3"/>
        <v>6.8</v>
      </c>
      <c r="Q9" s="20">
        <v>0</v>
      </c>
    </row>
    <row r="10" spans="1:17" s="16" customFormat="1" ht="15.75" x14ac:dyDescent="0.25">
      <c r="A10" s="13">
        <v>9</v>
      </c>
      <c r="B10" s="12" t="str">
        <f>FIGURES!B22</f>
        <v>Maria Makris</v>
      </c>
      <c r="C10" s="12" t="str">
        <f>FIGURES!C22</f>
        <v>Aquav</v>
      </c>
      <c r="D10" s="67">
        <f>FIGURES!F22</f>
        <v>36058</v>
      </c>
      <c r="E10" s="12">
        <f>FIGURES!G22</f>
        <v>0</v>
      </c>
      <c r="F10" s="16" t="s">
        <v>2</v>
      </c>
      <c r="G10" s="122"/>
      <c r="H10" s="122"/>
      <c r="I10" s="122"/>
      <c r="J10" s="122"/>
      <c r="K10" s="122"/>
      <c r="L10" s="17"/>
      <c r="M10" s="18">
        <f t="shared" si="0"/>
        <v>0</v>
      </c>
      <c r="N10" s="32">
        <f t="shared" si="1"/>
        <v>0</v>
      </c>
      <c r="O10" s="19">
        <f t="shared" si="2"/>
        <v>0</v>
      </c>
      <c r="P10" s="19">
        <f t="shared" si="3"/>
        <v>0</v>
      </c>
      <c r="Q10" s="20">
        <v>0</v>
      </c>
    </row>
    <row r="11" spans="1:17" s="16" customFormat="1" ht="15.75" x14ac:dyDescent="0.25">
      <c r="A11" s="13">
        <v>10</v>
      </c>
      <c r="B11" s="12" t="str">
        <f>FIGURES!B23</f>
        <v>Madison Griffith</v>
      </c>
      <c r="C11" s="12" t="str">
        <f>FIGURES!C23</f>
        <v>COB</v>
      </c>
      <c r="D11" s="67">
        <f>FIGURES!F23</f>
        <v>34949</v>
      </c>
      <c r="E11" s="12" t="str">
        <f>FIGURES!G23</f>
        <v>solo</v>
      </c>
      <c r="F11" s="16" t="s">
        <v>2</v>
      </c>
      <c r="G11" s="17">
        <v>6.2</v>
      </c>
      <c r="H11" s="17">
        <v>6.3</v>
      </c>
      <c r="I11" s="17">
        <v>6.2</v>
      </c>
      <c r="J11" s="17">
        <v>6.7</v>
      </c>
      <c r="K11" s="17">
        <v>6.3</v>
      </c>
      <c r="L11" s="17"/>
      <c r="M11" s="18">
        <f t="shared" si="0"/>
        <v>18.8</v>
      </c>
      <c r="N11" s="32">
        <f t="shared" si="1"/>
        <v>17.546700000000001</v>
      </c>
      <c r="O11" s="19">
        <f t="shared" si="2"/>
        <v>6.2</v>
      </c>
      <c r="P11" s="19">
        <f t="shared" si="3"/>
        <v>6.7</v>
      </c>
      <c r="Q11" s="20">
        <v>0</v>
      </c>
    </row>
    <row r="12" spans="1:17" s="16" customFormat="1" ht="15.75" x14ac:dyDescent="0.25">
      <c r="A12" s="13">
        <v>11</v>
      </c>
      <c r="B12" s="12" t="str">
        <f>FIGURES!B24</f>
        <v>Anna Crocombe</v>
      </c>
      <c r="C12" s="12" t="str">
        <f>FIGURES!C24</f>
        <v>COB</v>
      </c>
      <c r="D12" s="67">
        <f>FIGURES!F24</f>
        <v>37104</v>
      </c>
      <c r="E12" s="12">
        <f>FIGURES!G24</f>
        <v>0</v>
      </c>
      <c r="F12" s="16" t="s">
        <v>2</v>
      </c>
      <c r="G12" s="17">
        <v>5.0999999999999996</v>
      </c>
      <c r="H12" s="17">
        <v>5.3</v>
      </c>
      <c r="I12" s="17">
        <v>5.6</v>
      </c>
      <c r="J12" s="17">
        <v>5.2</v>
      </c>
      <c r="K12" s="17">
        <v>5.6</v>
      </c>
      <c r="L12" s="17"/>
      <c r="M12" s="18">
        <f t="shared" si="0"/>
        <v>16.099999999999994</v>
      </c>
      <c r="N12" s="32">
        <f t="shared" si="1"/>
        <v>15.0267</v>
      </c>
      <c r="O12" s="19">
        <f t="shared" si="2"/>
        <v>5.0999999999999996</v>
      </c>
      <c r="P12" s="19">
        <f t="shared" si="3"/>
        <v>5.6</v>
      </c>
      <c r="Q12" s="20">
        <v>0</v>
      </c>
    </row>
    <row r="13" spans="1:17" s="16" customFormat="1" ht="15.75" x14ac:dyDescent="0.25">
      <c r="A13" s="13">
        <v>12</v>
      </c>
      <c r="B13" s="12" t="str">
        <f>FIGURES!B25</f>
        <v>Olivia Hall</v>
      </c>
      <c r="C13" s="12" t="str">
        <f>FIGURES!C25</f>
        <v>COB</v>
      </c>
      <c r="D13" s="67">
        <f>FIGURES!F25</f>
        <v>37120</v>
      </c>
      <c r="E13" s="12" t="str">
        <f>FIGURES!G25</f>
        <v>solo</v>
      </c>
      <c r="F13" s="16" t="s">
        <v>2</v>
      </c>
      <c r="G13" s="17">
        <v>4.9000000000000004</v>
      </c>
      <c r="H13" s="17">
        <v>5.5</v>
      </c>
      <c r="I13" s="17">
        <v>5.3</v>
      </c>
      <c r="J13" s="17">
        <v>4.9000000000000004</v>
      </c>
      <c r="K13" s="17">
        <v>5.2</v>
      </c>
      <c r="L13" s="17"/>
      <c r="M13" s="18">
        <f t="shared" si="0"/>
        <v>15.399999999999999</v>
      </c>
      <c r="N13" s="32">
        <f t="shared" si="1"/>
        <v>14.3733</v>
      </c>
      <c r="O13" s="19">
        <f t="shared" si="2"/>
        <v>4.9000000000000004</v>
      </c>
      <c r="P13" s="19">
        <f t="shared" si="3"/>
        <v>5.5</v>
      </c>
      <c r="Q13" s="20">
        <v>0</v>
      </c>
    </row>
    <row r="14" spans="1:17" s="16" customFormat="1" ht="15.75" x14ac:dyDescent="0.25">
      <c r="A14" s="13">
        <v>13</v>
      </c>
      <c r="B14" s="12" t="str">
        <f>FIGURES!B26</f>
        <v>MATILDA HADCOCK</v>
      </c>
      <c r="C14" s="12" t="str">
        <f>FIGURES!C26</f>
        <v>COP</v>
      </c>
      <c r="D14" s="67">
        <f>FIGURES!F26</f>
        <v>36417</v>
      </c>
      <c r="E14" s="12" t="str">
        <f>FIGURES!G26</f>
        <v>solo</v>
      </c>
      <c r="F14" s="16" t="s">
        <v>2</v>
      </c>
      <c r="G14" s="17">
        <v>5.2</v>
      </c>
      <c r="H14" s="17">
        <v>5</v>
      </c>
      <c r="I14" s="17">
        <v>4</v>
      </c>
      <c r="J14" s="17">
        <v>3.3</v>
      </c>
      <c r="K14" s="17">
        <v>4.7</v>
      </c>
      <c r="L14" s="17"/>
      <c r="M14" s="18">
        <f t="shared" si="0"/>
        <v>13.7</v>
      </c>
      <c r="N14" s="32">
        <f t="shared" si="1"/>
        <v>12.7867</v>
      </c>
      <c r="O14" s="19">
        <f t="shared" si="2"/>
        <v>3.3</v>
      </c>
      <c r="P14" s="19">
        <f t="shared" si="3"/>
        <v>5.2</v>
      </c>
      <c r="Q14" s="20">
        <v>0</v>
      </c>
    </row>
    <row r="15" spans="1:17" s="16" customFormat="1" ht="15.75" x14ac:dyDescent="0.25">
      <c r="A15" s="13">
        <v>14</v>
      </c>
      <c r="B15" s="12" t="str">
        <f>FIGURES!B27</f>
        <v>Alexandra Weir</v>
      </c>
      <c r="C15" s="12" t="str">
        <f>FIGURES!C27</f>
        <v>Aquav</v>
      </c>
      <c r="D15" s="67">
        <f>FIGURES!F27</f>
        <v>36476</v>
      </c>
      <c r="E15" s="12">
        <f>FIGURES!G27</f>
        <v>0</v>
      </c>
      <c r="F15" s="16" t="s">
        <v>2</v>
      </c>
      <c r="G15" s="17">
        <v>5.4</v>
      </c>
      <c r="H15" s="17">
        <v>5.0999999999999996</v>
      </c>
      <c r="I15" s="17">
        <v>4.0999999999999996</v>
      </c>
      <c r="J15" s="17">
        <v>5</v>
      </c>
      <c r="K15" s="17">
        <v>4.9000000000000004</v>
      </c>
      <c r="L15" s="17"/>
      <c r="M15" s="18">
        <f t="shared" si="0"/>
        <v>14.999999999999998</v>
      </c>
      <c r="N15" s="32">
        <f t="shared" si="1"/>
        <v>14</v>
      </c>
      <c r="O15" s="19">
        <f t="shared" si="2"/>
        <v>4.0999999999999996</v>
      </c>
      <c r="P15" s="19">
        <f t="shared" si="3"/>
        <v>5.4</v>
      </c>
      <c r="Q15" s="20">
        <v>0</v>
      </c>
    </row>
    <row r="16" spans="1:17" s="16" customFormat="1" ht="15.75" x14ac:dyDescent="0.25">
      <c r="A16" s="13">
        <v>15</v>
      </c>
      <c r="B16" s="12" t="str">
        <f>FIGURES!B28</f>
        <v>Lily Bradley Smith</v>
      </c>
      <c r="C16" s="12" t="str">
        <f>FIGURES!C28</f>
        <v>COB</v>
      </c>
      <c r="D16" s="67">
        <f>FIGURES!F28</f>
        <v>36067</v>
      </c>
      <c r="E16" s="12" t="str">
        <f>FIGURES!G28</f>
        <v>solo</v>
      </c>
      <c r="F16" s="16" t="s">
        <v>2</v>
      </c>
      <c r="G16" s="17">
        <v>5.3</v>
      </c>
      <c r="H16" s="17">
        <v>5.3</v>
      </c>
      <c r="I16" s="17">
        <v>4.5</v>
      </c>
      <c r="J16" s="17">
        <v>5.6</v>
      </c>
      <c r="K16" s="17">
        <v>5.4</v>
      </c>
      <c r="L16" s="17"/>
      <c r="M16" s="18">
        <f t="shared" si="0"/>
        <v>16</v>
      </c>
      <c r="N16" s="32">
        <f t="shared" si="1"/>
        <v>14.933299999999999</v>
      </c>
      <c r="O16" s="19">
        <f t="shared" si="2"/>
        <v>4.5</v>
      </c>
      <c r="P16" s="19">
        <f t="shared" si="3"/>
        <v>5.6</v>
      </c>
      <c r="Q16" s="20">
        <v>0</v>
      </c>
    </row>
    <row r="17" spans="1:17" s="16" customFormat="1" ht="15.75" x14ac:dyDescent="0.25">
      <c r="A17" s="13">
        <v>16</v>
      </c>
      <c r="B17" s="12" t="str">
        <f>FIGURES!B29</f>
        <v>Charlotte Burford</v>
      </c>
      <c r="C17" s="12" t="str">
        <f>FIGURES!C29</f>
        <v>COB</v>
      </c>
      <c r="D17" s="67">
        <f>FIGURES!F29</f>
        <v>36491</v>
      </c>
      <c r="E17" s="12">
        <f>FIGURES!G29</f>
        <v>0</v>
      </c>
      <c r="F17" s="16" t="s">
        <v>2</v>
      </c>
      <c r="G17" s="17">
        <v>4.4000000000000004</v>
      </c>
      <c r="H17" s="17">
        <v>4.5999999999999996</v>
      </c>
      <c r="I17" s="17">
        <v>4.2</v>
      </c>
      <c r="J17" s="17">
        <v>5</v>
      </c>
      <c r="K17" s="17">
        <v>4.9000000000000004</v>
      </c>
      <c r="L17" s="17"/>
      <c r="M17" s="18">
        <f t="shared" si="0"/>
        <v>13.900000000000002</v>
      </c>
      <c r="N17" s="32">
        <f t="shared" si="1"/>
        <v>12.9733</v>
      </c>
      <c r="O17" s="19">
        <f t="shared" si="2"/>
        <v>4.2</v>
      </c>
      <c r="P17" s="19">
        <f t="shared" si="3"/>
        <v>5</v>
      </c>
      <c r="Q17" s="20">
        <v>0</v>
      </c>
    </row>
    <row r="18" spans="1:17" s="16" customFormat="1" ht="15.75" x14ac:dyDescent="0.25">
      <c r="A18" s="13">
        <v>17</v>
      </c>
      <c r="B18" s="12" t="str">
        <f>FIGURES!B30</f>
        <v>Francesca Sole</v>
      </c>
      <c r="C18" s="12" t="str">
        <f>FIGURES!C30</f>
        <v>Rmr</v>
      </c>
      <c r="D18" s="67">
        <f>FIGURES!F30</f>
        <v>36141</v>
      </c>
      <c r="E18" s="12" t="str">
        <f>FIGURES!G30</f>
        <v>solo</v>
      </c>
      <c r="F18" s="16" t="s">
        <v>2</v>
      </c>
      <c r="G18" s="17">
        <v>4.5999999999999996</v>
      </c>
      <c r="H18" s="17">
        <v>4</v>
      </c>
      <c r="I18" s="17">
        <v>4.5</v>
      </c>
      <c r="J18" s="17">
        <v>4.0999999999999996</v>
      </c>
      <c r="K18" s="17">
        <v>3.8</v>
      </c>
      <c r="L18" s="17"/>
      <c r="M18" s="18">
        <f t="shared" si="0"/>
        <v>12.6</v>
      </c>
      <c r="N18" s="32">
        <f t="shared" si="1"/>
        <v>11.76</v>
      </c>
      <c r="O18" s="19">
        <f t="shared" si="2"/>
        <v>3.8</v>
      </c>
      <c r="P18" s="19">
        <f t="shared" si="3"/>
        <v>4.5999999999999996</v>
      </c>
      <c r="Q18" s="20">
        <v>0</v>
      </c>
    </row>
    <row r="19" spans="1:17" s="16" customFormat="1" ht="15.75" x14ac:dyDescent="0.25">
      <c r="A19" s="13">
        <v>18</v>
      </c>
      <c r="B19" s="12" t="str">
        <f>FIGURES!B31</f>
        <v>Pyper Watkins</v>
      </c>
      <c r="C19" s="12" t="str">
        <f>FIGURES!C31</f>
        <v>Wal</v>
      </c>
      <c r="D19" s="67">
        <f>FIGURES!F31</f>
        <v>37009</v>
      </c>
      <c r="E19" s="12" t="str">
        <f>FIGURES!G31</f>
        <v>solo</v>
      </c>
      <c r="F19" s="16" t="s">
        <v>2</v>
      </c>
      <c r="G19" s="17">
        <v>5.6</v>
      </c>
      <c r="H19" s="17">
        <v>5.6</v>
      </c>
      <c r="I19" s="17">
        <v>5.8</v>
      </c>
      <c r="J19" s="17">
        <v>5.9</v>
      </c>
      <c r="K19" s="17">
        <v>5.3</v>
      </c>
      <c r="L19" s="17"/>
      <c r="M19" s="18">
        <f t="shared" si="0"/>
        <v>17</v>
      </c>
      <c r="N19" s="32">
        <f t="shared" si="1"/>
        <v>15.8667</v>
      </c>
      <c r="O19" s="19">
        <f t="shared" si="2"/>
        <v>5.3</v>
      </c>
      <c r="P19" s="19">
        <f t="shared" si="3"/>
        <v>5.9</v>
      </c>
      <c r="Q19" s="20">
        <v>0</v>
      </c>
    </row>
    <row r="20" spans="1:17" s="16" customFormat="1" ht="15.75" x14ac:dyDescent="0.25">
      <c r="A20" s="13">
        <v>19</v>
      </c>
      <c r="B20" s="12" t="str">
        <f>FIGURES!B32</f>
        <v>EMILY DURKIN</v>
      </c>
      <c r="C20" s="12" t="str">
        <f>FIGURES!C32</f>
        <v>rug</v>
      </c>
      <c r="D20" s="67">
        <f>FIGURES!F32</f>
        <v>36658</v>
      </c>
      <c r="E20" s="12" t="str">
        <f>FIGURES!G32</f>
        <v>solo</v>
      </c>
      <c r="F20" s="16" t="s">
        <v>2</v>
      </c>
      <c r="G20" s="17">
        <v>5.9</v>
      </c>
      <c r="H20" s="17">
        <v>5.8</v>
      </c>
      <c r="I20" s="17">
        <v>6.4</v>
      </c>
      <c r="J20" s="17">
        <v>6.1</v>
      </c>
      <c r="K20" s="17">
        <v>5.8</v>
      </c>
      <c r="L20" s="17"/>
      <c r="M20" s="18">
        <f t="shared" si="0"/>
        <v>17.800000000000004</v>
      </c>
      <c r="N20" s="32">
        <f t="shared" si="1"/>
        <v>16.613299999999999</v>
      </c>
      <c r="O20" s="19">
        <f t="shared" si="2"/>
        <v>5.8</v>
      </c>
      <c r="P20" s="19">
        <f t="shared" si="3"/>
        <v>6.4</v>
      </c>
      <c r="Q20" s="20">
        <v>0</v>
      </c>
    </row>
    <row r="21" spans="1:17" s="16" customFormat="1" ht="15.75" x14ac:dyDescent="0.25">
      <c r="A21" s="13">
        <v>20</v>
      </c>
      <c r="B21" s="12" t="str">
        <f>FIGURES!B33</f>
        <v>Agne Simanauskaite</v>
      </c>
      <c r="C21" s="12" t="str">
        <f>FIGURES!C33</f>
        <v>Aquav</v>
      </c>
      <c r="D21" s="67">
        <f>FIGURES!F33</f>
        <v>37064</v>
      </c>
      <c r="E21" s="12">
        <f>FIGURES!G33</f>
        <v>0</v>
      </c>
      <c r="F21" s="16" t="s">
        <v>2</v>
      </c>
      <c r="G21" s="122"/>
      <c r="H21" s="122"/>
      <c r="I21" s="122"/>
      <c r="J21" s="122"/>
      <c r="K21" s="122"/>
      <c r="L21" s="17"/>
      <c r="M21" s="18">
        <f t="shared" si="0"/>
        <v>0</v>
      </c>
      <c r="N21" s="32">
        <f t="shared" si="1"/>
        <v>0</v>
      </c>
      <c r="O21" s="19">
        <f t="shared" si="2"/>
        <v>0</v>
      </c>
      <c r="P21" s="19">
        <f t="shared" si="3"/>
        <v>0</v>
      </c>
      <c r="Q21" s="20">
        <v>0</v>
      </c>
    </row>
    <row r="22" spans="1:17" s="16" customFormat="1" ht="15.75" x14ac:dyDescent="0.25">
      <c r="A22" s="13">
        <v>21</v>
      </c>
      <c r="B22" s="12" t="str">
        <f>FIGURES!B34</f>
        <v>Melanie Whitburn</v>
      </c>
      <c r="C22" s="12" t="str">
        <f>FIGURES!C34</f>
        <v>COB</v>
      </c>
      <c r="D22" s="67">
        <f>FIGURES!F34</f>
        <v>36369</v>
      </c>
      <c r="E22" s="12" t="str">
        <f>FIGURES!G34</f>
        <v>solo</v>
      </c>
      <c r="F22" s="16" t="s">
        <v>2</v>
      </c>
      <c r="G22" s="17">
        <v>5.6</v>
      </c>
      <c r="H22" s="17">
        <v>5.9</v>
      </c>
      <c r="I22" s="17">
        <v>5.9</v>
      </c>
      <c r="J22" s="17">
        <v>5.7</v>
      </c>
      <c r="K22" s="17">
        <v>5.9</v>
      </c>
      <c r="L22" s="17"/>
      <c r="M22" s="18">
        <f t="shared" si="0"/>
        <v>17.5</v>
      </c>
      <c r="N22" s="32">
        <f t="shared" si="1"/>
        <v>16.333300000000001</v>
      </c>
      <c r="O22" s="19">
        <f t="shared" si="2"/>
        <v>5.6</v>
      </c>
      <c r="P22" s="19">
        <f t="shared" si="3"/>
        <v>5.9</v>
      </c>
      <c r="Q22" s="20">
        <v>0</v>
      </c>
    </row>
    <row r="23" spans="1:17" s="16" customFormat="1" ht="15.75" x14ac:dyDescent="0.25">
      <c r="A23" s="13">
        <v>22</v>
      </c>
      <c r="B23" s="12" t="str">
        <f>FIGURES!B35</f>
        <v>Isabelle Lynock</v>
      </c>
      <c r="C23" s="12" t="str">
        <f>FIGURES!C35</f>
        <v>COB</v>
      </c>
      <c r="D23" s="67">
        <f>FIGURES!F35</f>
        <v>35987</v>
      </c>
      <c r="E23" s="12">
        <f>FIGURES!G35</f>
        <v>0</v>
      </c>
      <c r="F23" s="16" t="s">
        <v>2</v>
      </c>
      <c r="G23" s="17">
        <v>4.8</v>
      </c>
      <c r="H23" s="17">
        <v>4.8</v>
      </c>
      <c r="I23" s="17">
        <v>5</v>
      </c>
      <c r="J23" s="17">
        <v>4.9000000000000004</v>
      </c>
      <c r="K23" s="17">
        <v>5.4</v>
      </c>
      <c r="L23" s="17"/>
      <c r="M23" s="18">
        <f t="shared" si="0"/>
        <v>14.699999999999998</v>
      </c>
      <c r="N23" s="32">
        <f t="shared" si="1"/>
        <v>13.72</v>
      </c>
      <c r="O23" s="19">
        <f t="shared" si="2"/>
        <v>4.8</v>
      </c>
      <c r="P23" s="19">
        <f t="shared" si="3"/>
        <v>5.4</v>
      </c>
      <c r="Q23" s="20">
        <v>0</v>
      </c>
    </row>
    <row r="24" spans="1:17" s="16" customFormat="1" ht="15.75" x14ac:dyDescent="0.25">
      <c r="A24" s="13">
        <v>23</v>
      </c>
      <c r="B24" s="12" t="str">
        <f>FIGURES!B36</f>
        <v>ELLIE FROST</v>
      </c>
      <c r="C24" s="12" t="str">
        <f>FIGURES!C36</f>
        <v>rug</v>
      </c>
      <c r="D24" s="67">
        <f>FIGURES!F36</f>
        <v>36276</v>
      </c>
      <c r="E24" s="12">
        <f>FIGURES!G36</f>
        <v>0</v>
      </c>
      <c r="F24" s="16" t="s">
        <v>2</v>
      </c>
      <c r="G24" s="17">
        <v>5.8</v>
      </c>
      <c r="H24" s="17">
        <v>5.2</v>
      </c>
      <c r="I24" s="17">
        <v>5.2</v>
      </c>
      <c r="J24" s="17">
        <v>5.3</v>
      </c>
      <c r="K24" s="17">
        <v>5.0999999999999996</v>
      </c>
      <c r="L24" s="17"/>
      <c r="M24" s="18">
        <f t="shared" si="0"/>
        <v>15.7</v>
      </c>
      <c r="N24" s="32">
        <f t="shared" si="1"/>
        <v>14.6533</v>
      </c>
      <c r="O24" s="19">
        <f t="shared" si="2"/>
        <v>5.0999999999999996</v>
      </c>
      <c r="P24" s="19">
        <f t="shared" si="3"/>
        <v>5.8</v>
      </c>
      <c r="Q24" s="20">
        <v>0</v>
      </c>
    </row>
    <row r="25" spans="1:17" s="16" customFormat="1" ht="15.75" x14ac:dyDescent="0.25">
      <c r="A25" s="13">
        <v>24</v>
      </c>
      <c r="B25" s="12" t="str">
        <f>FIGURES!B37</f>
        <v>Sydney Jackson</v>
      </c>
      <c r="C25" s="12" t="str">
        <f>FIGURES!C37</f>
        <v>COB</v>
      </c>
      <c r="D25" s="67">
        <f>FIGURES!F37</f>
        <v>36958</v>
      </c>
      <c r="E25" s="12" t="str">
        <f>FIGURES!G37</f>
        <v>solo</v>
      </c>
      <c r="F25" s="16" t="s">
        <v>2</v>
      </c>
      <c r="G25" s="112">
        <v>5.7</v>
      </c>
      <c r="H25" s="17">
        <v>5.6</v>
      </c>
      <c r="I25" s="17">
        <v>5.8</v>
      </c>
      <c r="J25" s="17">
        <v>6</v>
      </c>
      <c r="K25" s="17">
        <v>5.7</v>
      </c>
      <c r="L25" s="17"/>
      <c r="M25" s="18">
        <f t="shared" si="0"/>
        <v>17.200000000000003</v>
      </c>
      <c r="N25" s="32">
        <f t="shared" si="1"/>
        <v>16.0533</v>
      </c>
      <c r="O25" s="19">
        <f t="shared" si="2"/>
        <v>5.6</v>
      </c>
      <c r="P25" s="19">
        <f t="shared" si="3"/>
        <v>6</v>
      </c>
      <c r="Q25" s="20">
        <v>0</v>
      </c>
    </row>
    <row r="26" spans="1:17" s="16" customFormat="1" ht="15.75" x14ac:dyDescent="0.25">
      <c r="A26" s="13">
        <v>25</v>
      </c>
      <c r="B26" s="12" t="str">
        <f>FIGURES!B38</f>
        <v>EMILY FIRTH</v>
      </c>
      <c r="C26" s="12" t="str">
        <f>FIGURES!C38</f>
        <v>rug</v>
      </c>
      <c r="D26" s="67">
        <f>FIGURES!F38</f>
        <v>33637</v>
      </c>
      <c r="E26" s="12">
        <f>FIGURES!G38</f>
        <v>0</v>
      </c>
      <c r="F26" s="16" t="s">
        <v>2</v>
      </c>
      <c r="G26" s="17">
        <v>6.3</v>
      </c>
      <c r="H26" s="17">
        <v>6.4</v>
      </c>
      <c r="I26" s="17">
        <v>6.6</v>
      </c>
      <c r="J26" s="17">
        <v>6</v>
      </c>
      <c r="K26" s="17">
        <v>5.8</v>
      </c>
      <c r="L26" s="17"/>
      <c r="M26" s="18">
        <f t="shared" si="0"/>
        <v>18.699999999999996</v>
      </c>
      <c r="N26" s="32">
        <f t="shared" si="1"/>
        <v>17.453299999999999</v>
      </c>
      <c r="O26" s="19">
        <f t="shared" si="2"/>
        <v>5.8</v>
      </c>
      <c r="P26" s="19">
        <f t="shared" si="3"/>
        <v>6.6</v>
      </c>
      <c r="Q26" s="20">
        <v>0</v>
      </c>
    </row>
    <row r="27" spans="1:17" s="16" customFormat="1" ht="15.75" x14ac:dyDescent="0.25">
      <c r="A27" s="13">
        <v>26</v>
      </c>
      <c r="B27" s="12" t="str">
        <f>FIGURES!B39</f>
        <v>BECKY WILKINSON</v>
      </c>
      <c r="C27" s="12" t="str">
        <f>FIGURES!C39</f>
        <v>rug</v>
      </c>
      <c r="D27" s="67">
        <f>FIGURES!F39</f>
        <v>36773</v>
      </c>
      <c r="E27" s="12">
        <f>FIGURES!G39</f>
        <v>0</v>
      </c>
      <c r="F27" s="16" t="s">
        <v>2</v>
      </c>
      <c r="G27" s="17">
        <v>5</v>
      </c>
      <c r="H27" s="17">
        <v>5.0999999999999996</v>
      </c>
      <c r="I27" s="17">
        <v>5</v>
      </c>
      <c r="J27" s="17">
        <v>4.8</v>
      </c>
      <c r="K27" s="17">
        <v>5.4</v>
      </c>
      <c r="L27" s="17"/>
      <c r="M27" s="18">
        <f t="shared" si="0"/>
        <v>15.099999999999996</v>
      </c>
      <c r="N27" s="32">
        <f t="shared" si="1"/>
        <v>14.093299999999999</v>
      </c>
      <c r="O27" s="19">
        <f t="shared" si="2"/>
        <v>4.8</v>
      </c>
      <c r="P27" s="19">
        <f t="shared" si="3"/>
        <v>5.4</v>
      </c>
      <c r="Q27" s="20">
        <v>0</v>
      </c>
    </row>
    <row r="28" spans="1:17" s="16" customFormat="1" ht="15.75" x14ac:dyDescent="0.25">
      <c r="A28" s="13">
        <v>27</v>
      </c>
      <c r="B28" s="12" t="str">
        <f>FIGURES!B40</f>
        <v>RHEA HOWARD</v>
      </c>
      <c r="C28" s="12" t="str">
        <f>FIGURES!C40</f>
        <v>COP</v>
      </c>
      <c r="D28" s="67">
        <f>FIGURES!F40</f>
        <v>36839</v>
      </c>
      <c r="E28" s="12" t="str">
        <f>FIGURES!G40</f>
        <v>solo</v>
      </c>
      <c r="F28" s="16" t="s">
        <v>2</v>
      </c>
      <c r="G28" s="17">
        <v>5.5</v>
      </c>
      <c r="H28" s="17">
        <v>5.8</v>
      </c>
      <c r="I28" s="17">
        <v>6.3</v>
      </c>
      <c r="J28" s="17">
        <v>6.5</v>
      </c>
      <c r="K28" s="17">
        <v>6</v>
      </c>
      <c r="L28" s="17"/>
      <c r="M28" s="18">
        <f t="shared" si="0"/>
        <v>18.100000000000001</v>
      </c>
      <c r="N28" s="32">
        <f t="shared" si="1"/>
        <v>16.8933</v>
      </c>
      <c r="O28" s="19">
        <f t="shared" si="2"/>
        <v>5.5</v>
      </c>
      <c r="P28" s="19">
        <f t="shared" si="3"/>
        <v>6.5</v>
      </c>
      <c r="Q28" s="20">
        <v>0</v>
      </c>
    </row>
    <row r="29" spans="1:17" s="16" customFormat="1" ht="15.75" x14ac:dyDescent="0.25">
      <c r="A29" s="13">
        <v>28</v>
      </c>
      <c r="B29" s="12" t="str">
        <f>FIGURES!B41</f>
        <v>EMILIA WALKER</v>
      </c>
      <c r="C29" s="12" t="str">
        <f>FIGURES!C41</f>
        <v>rug</v>
      </c>
      <c r="D29" s="67">
        <f>FIGURES!F41</f>
        <v>36188</v>
      </c>
      <c r="E29" s="12">
        <f>FIGURES!G41</f>
        <v>0</v>
      </c>
      <c r="F29" s="16" t="s">
        <v>2</v>
      </c>
      <c r="G29" s="17">
        <v>5.4</v>
      </c>
      <c r="H29" s="17">
        <v>5.7</v>
      </c>
      <c r="I29" s="17">
        <v>6.2</v>
      </c>
      <c r="J29" s="17">
        <v>5.0999999999999996</v>
      </c>
      <c r="K29" s="17">
        <v>5.2</v>
      </c>
      <c r="L29" s="17"/>
      <c r="M29" s="18">
        <f t="shared" si="0"/>
        <v>16.3</v>
      </c>
      <c r="N29" s="32">
        <f t="shared" si="1"/>
        <v>15.2133</v>
      </c>
      <c r="O29" s="19">
        <f t="shared" si="2"/>
        <v>5.0999999999999996</v>
      </c>
      <c r="P29" s="19">
        <f t="shared" si="3"/>
        <v>6.2</v>
      </c>
      <c r="Q29" s="20">
        <v>0</v>
      </c>
    </row>
    <row r="30" spans="1:17" s="16" customFormat="1" ht="15.75" x14ac:dyDescent="0.25">
      <c r="A30" s="13">
        <v>29</v>
      </c>
      <c r="B30" s="12" t="str">
        <f>FIGURES!B42</f>
        <v>Savannah Gracey</v>
      </c>
      <c r="C30" s="12" t="str">
        <f>FIGURES!C42</f>
        <v>Aquav</v>
      </c>
      <c r="D30" s="67">
        <f>FIGURES!F42</f>
        <v>36669</v>
      </c>
      <c r="E30" s="12">
        <f>FIGURES!G42</f>
        <v>0</v>
      </c>
      <c r="F30" s="16" t="s">
        <v>2</v>
      </c>
      <c r="G30" s="122"/>
      <c r="H30" s="122"/>
      <c r="I30" s="122"/>
      <c r="J30" s="122"/>
      <c r="K30" s="122"/>
      <c r="L30" s="17"/>
      <c r="M30" s="18">
        <f t="shared" si="0"/>
        <v>0</v>
      </c>
      <c r="N30" s="32">
        <f t="shared" si="1"/>
        <v>0</v>
      </c>
      <c r="O30" s="19">
        <f t="shared" si="2"/>
        <v>0</v>
      </c>
      <c r="P30" s="19">
        <f t="shared" si="3"/>
        <v>0</v>
      </c>
      <c r="Q30" s="20">
        <v>0</v>
      </c>
    </row>
    <row r="31" spans="1:17" s="16" customFormat="1" ht="15.75" x14ac:dyDescent="0.25">
      <c r="A31" s="13">
        <v>30</v>
      </c>
      <c r="B31" s="12" t="str">
        <f>FIGURES!B43</f>
        <v>RHIA PERKS</v>
      </c>
      <c r="C31" s="12" t="str">
        <f>FIGURES!C43</f>
        <v>rug</v>
      </c>
      <c r="D31" s="67">
        <f>FIGURES!F43</f>
        <v>36706</v>
      </c>
      <c r="E31" s="12" t="str">
        <f>FIGURES!G43</f>
        <v>solo</v>
      </c>
      <c r="F31" s="16" t="s">
        <v>2</v>
      </c>
      <c r="G31" s="17">
        <v>5.4</v>
      </c>
      <c r="H31" s="17">
        <v>5.2</v>
      </c>
      <c r="I31" s="17">
        <v>5.6</v>
      </c>
      <c r="J31" s="17">
        <v>5.4</v>
      </c>
      <c r="K31" s="17">
        <v>5.3</v>
      </c>
      <c r="L31" s="17"/>
      <c r="M31" s="18">
        <f t="shared" si="0"/>
        <v>16.100000000000001</v>
      </c>
      <c r="N31" s="32">
        <f t="shared" si="1"/>
        <v>15.0267</v>
      </c>
      <c r="O31" s="19">
        <f t="shared" si="2"/>
        <v>5.2</v>
      </c>
      <c r="P31" s="19">
        <f t="shared" si="3"/>
        <v>5.6</v>
      </c>
      <c r="Q31" s="20">
        <v>0</v>
      </c>
    </row>
    <row r="32" spans="1:17" s="16" customFormat="1" ht="15.75" x14ac:dyDescent="0.25">
      <c r="A32" s="13">
        <v>31</v>
      </c>
      <c r="B32" s="12" t="str">
        <f>FIGURES!B44</f>
        <v>Yvette Baker</v>
      </c>
      <c r="C32" s="12" t="str">
        <f>FIGURES!C44</f>
        <v>COB</v>
      </c>
      <c r="D32" s="67">
        <f>FIGURES!F44</f>
        <v>33567</v>
      </c>
      <c r="E32" s="12">
        <f>FIGURES!G44</f>
        <v>0</v>
      </c>
      <c r="F32" s="16" t="s">
        <v>2</v>
      </c>
      <c r="G32" s="17">
        <v>6.6</v>
      </c>
      <c r="H32" s="17">
        <v>6.7</v>
      </c>
      <c r="I32" s="17">
        <v>6.4</v>
      </c>
      <c r="J32" s="17">
        <v>6.5</v>
      </c>
      <c r="K32" s="17">
        <v>6.3</v>
      </c>
      <c r="L32" s="17"/>
      <c r="M32" s="18">
        <f t="shared" si="0"/>
        <v>19.5</v>
      </c>
      <c r="N32" s="32">
        <f t="shared" si="1"/>
        <v>18.2</v>
      </c>
      <c r="O32" s="19">
        <f t="shared" si="2"/>
        <v>6.3</v>
      </c>
      <c r="P32" s="19">
        <f t="shared" si="3"/>
        <v>6.7</v>
      </c>
      <c r="Q32" s="20">
        <v>0</v>
      </c>
    </row>
    <row r="33" spans="1:17" s="16" customFormat="1" ht="15.75" x14ac:dyDescent="0.25">
      <c r="A33" s="13">
        <v>32</v>
      </c>
      <c r="B33" s="12" t="str">
        <f>FIGURES!B45</f>
        <v>MEREDITH WHITING</v>
      </c>
      <c r="C33" s="12" t="str">
        <f>FIGURES!C45</f>
        <v>rug</v>
      </c>
      <c r="D33" s="67">
        <f>FIGURES!F45</f>
        <v>36035</v>
      </c>
      <c r="E33" s="12">
        <f>FIGURES!G45</f>
        <v>0</v>
      </c>
      <c r="F33" s="16" t="s">
        <v>2</v>
      </c>
      <c r="G33" s="122"/>
      <c r="H33" s="122"/>
      <c r="I33" s="122"/>
      <c r="J33" s="122"/>
      <c r="K33" s="122"/>
      <c r="L33" s="17"/>
      <c r="M33" s="18">
        <f t="shared" si="0"/>
        <v>0</v>
      </c>
      <c r="N33" s="32">
        <f t="shared" si="1"/>
        <v>0</v>
      </c>
      <c r="O33" s="19">
        <f t="shared" si="2"/>
        <v>0</v>
      </c>
      <c r="P33" s="19">
        <f t="shared" si="3"/>
        <v>0</v>
      </c>
      <c r="Q33" s="20">
        <v>0</v>
      </c>
    </row>
    <row r="34" spans="1:17" s="16" customFormat="1" ht="15.75" x14ac:dyDescent="0.25">
      <c r="A34" s="13">
        <v>33</v>
      </c>
      <c r="B34" s="12" t="str">
        <f>FIGURES!B46</f>
        <v>Jodie Norton</v>
      </c>
      <c r="C34" s="12" t="str">
        <f>FIGURES!C46</f>
        <v>COB</v>
      </c>
      <c r="D34" s="67">
        <f>FIGURES!F46</f>
        <v>36504</v>
      </c>
      <c r="E34" s="12">
        <f>FIGURES!G46</f>
        <v>0</v>
      </c>
      <c r="F34" s="16" t="s">
        <v>2</v>
      </c>
      <c r="G34" s="17">
        <v>5.4</v>
      </c>
      <c r="H34" s="17">
        <v>5.5</v>
      </c>
      <c r="I34" s="17">
        <v>5.0999999999999996</v>
      </c>
      <c r="J34" s="17">
        <v>5.2</v>
      </c>
      <c r="K34" s="17">
        <v>6</v>
      </c>
      <c r="L34" s="17"/>
      <c r="M34" s="18">
        <f t="shared" ref="M34:M61" si="4">SUM(G34:L34)-O34-P34</f>
        <v>16.100000000000001</v>
      </c>
      <c r="N34" s="32">
        <f t="shared" ref="N34:N65" si="5">ROUND((SUM(G34:L34)-SUM(O34:P34))*$C$1/3,4)</f>
        <v>15.0267</v>
      </c>
      <c r="O34" s="19">
        <f t="shared" ref="O34:O61" si="6">MIN(G34:L34)</f>
        <v>5.0999999999999996</v>
      </c>
      <c r="P34" s="19">
        <f t="shared" ref="P34:P61" si="7">MAX(G34:L34)</f>
        <v>6</v>
      </c>
      <c r="Q34" s="20">
        <v>0</v>
      </c>
    </row>
    <row r="35" spans="1:17" s="16" customFormat="1" ht="15.75" x14ac:dyDescent="0.25">
      <c r="A35" s="13">
        <v>34</v>
      </c>
      <c r="B35" s="12" t="str">
        <f>FIGURES!B47</f>
        <v>Chloe McLelland</v>
      </c>
      <c r="C35" s="12" t="str">
        <f>FIGURES!C47</f>
        <v>gssc</v>
      </c>
      <c r="D35" s="67">
        <f>FIGURES!F47</f>
        <v>36202</v>
      </c>
      <c r="E35" s="12" t="str">
        <f>FIGURES!G47</f>
        <v>solo</v>
      </c>
      <c r="F35" s="16" t="s">
        <v>2</v>
      </c>
      <c r="G35" s="17">
        <v>5.2</v>
      </c>
      <c r="H35" s="17">
        <v>5.0999999999999996</v>
      </c>
      <c r="I35" s="17">
        <v>5.4</v>
      </c>
      <c r="J35" s="17">
        <v>5.4</v>
      </c>
      <c r="K35" s="17">
        <v>6</v>
      </c>
      <c r="L35" s="17"/>
      <c r="M35" s="18">
        <f t="shared" si="4"/>
        <v>16</v>
      </c>
      <c r="N35" s="32">
        <f t="shared" si="5"/>
        <v>14.933299999999999</v>
      </c>
      <c r="O35" s="19">
        <f t="shared" si="6"/>
        <v>5.0999999999999996</v>
      </c>
      <c r="P35" s="19">
        <f t="shared" si="7"/>
        <v>6</v>
      </c>
      <c r="Q35" s="20">
        <v>0</v>
      </c>
    </row>
    <row r="36" spans="1:17" s="16" customFormat="1" ht="15.75" x14ac:dyDescent="0.25">
      <c r="A36" s="13">
        <v>35</v>
      </c>
      <c r="B36" s="12" t="str">
        <f>FIGURES!B48</f>
        <v>INNEZ MERRETT</v>
      </c>
      <c r="C36" s="12" t="str">
        <f>FIGURES!C48</f>
        <v>Chlt</v>
      </c>
      <c r="D36" s="67">
        <f>FIGURES!F48</f>
        <v>36855</v>
      </c>
      <c r="E36" s="12">
        <f>FIGURES!G48</f>
        <v>0</v>
      </c>
      <c r="F36" s="16" t="s">
        <v>2</v>
      </c>
      <c r="G36" s="17">
        <v>5.5</v>
      </c>
      <c r="H36" s="17">
        <v>5.4</v>
      </c>
      <c r="I36" s="17">
        <v>6.1</v>
      </c>
      <c r="J36" s="17">
        <v>5.4</v>
      </c>
      <c r="K36" s="17">
        <v>6.1</v>
      </c>
      <c r="L36" s="17"/>
      <c r="M36" s="18">
        <f t="shared" si="4"/>
        <v>17</v>
      </c>
      <c r="N36" s="32">
        <f t="shared" si="5"/>
        <v>15.8667</v>
      </c>
      <c r="O36" s="19">
        <f t="shared" si="6"/>
        <v>5.4</v>
      </c>
      <c r="P36" s="19">
        <f t="shared" si="7"/>
        <v>6.1</v>
      </c>
      <c r="Q36" s="20">
        <v>0</v>
      </c>
    </row>
    <row r="37" spans="1:17" s="16" customFormat="1" ht="15.75" x14ac:dyDescent="0.25">
      <c r="A37" s="13">
        <v>36</v>
      </c>
      <c r="B37" s="12" t="str">
        <f>FIGURES!B49</f>
        <v>ELEANOR GARRARD</v>
      </c>
      <c r="C37" s="12" t="str">
        <f>FIGURES!C49</f>
        <v>rug</v>
      </c>
      <c r="D37" s="67">
        <f>FIGURES!F49</f>
        <v>37089</v>
      </c>
      <c r="E37" s="12">
        <f>FIGURES!G49</f>
        <v>0</v>
      </c>
      <c r="F37" s="16" t="s">
        <v>2</v>
      </c>
      <c r="G37" s="17">
        <v>4.4000000000000004</v>
      </c>
      <c r="H37" s="17">
        <v>3.9</v>
      </c>
      <c r="I37" s="17">
        <v>4</v>
      </c>
      <c r="J37" s="17">
        <v>4</v>
      </c>
      <c r="K37" s="17">
        <v>4.2</v>
      </c>
      <c r="L37" s="17"/>
      <c r="M37" s="18">
        <f t="shared" si="4"/>
        <v>12.200000000000001</v>
      </c>
      <c r="N37" s="32">
        <f t="shared" si="5"/>
        <v>11.386699999999999</v>
      </c>
      <c r="O37" s="19">
        <f t="shared" si="6"/>
        <v>3.9</v>
      </c>
      <c r="P37" s="19">
        <f t="shared" si="7"/>
        <v>4.4000000000000004</v>
      </c>
      <c r="Q37" s="20">
        <v>0</v>
      </c>
    </row>
    <row r="38" spans="1:17" s="16" customFormat="1" ht="15.75" x14ac:dyDescent="0.25">
      <c r="A38" s="13">
        <v>37</v>
      </c>
      <c r="B38" s="12" t="str">
        <f>FIGURES!B50</f>
        <v>GRACE HUETT</v>
      </c>
      <c r="C38" s="12" t="str">
        <f>FIGURES!C50</f>
        <v>rug</v>
      </c>
      <c r="D38" s="67">
        <f>FIGURES!F50</f>
        <v>36638</v>
      </c>
      <c r="E38" s="12">
        <f>FIGURES!G50</f>
        <v>0</v>
      </c>
      <c r="F38" s="16" t="s">
        <v>2</v>
      </c>
      <c r="G38" s="17">
        <v>5.2</v>
      </c>
      <c r="H38" s="17">
        <v>4.8</v>
      </c>
      <c r="I38" s="17">
        <v>3.9</v>
      </c>
      <c r="J38" s="17">
        <v>4.9000000000000004</v>
      </c>
      <c r="K38" s="17">
        <v>4.9000000000000004</v>
      </c>
      <c r="L38" s="17"/>
      <c r="M38" s="18">
        <f t="shared" si="4"/>
        <v>14.600000000000005</v>
      </c>
      <c r="N38" s="32">
        <f t="shared" si="5"/>
        <v>13.6267</v>
      </c>
      <c r="O38" s="19">
        <f t="shared" si="6"/>
        <v>3.9</v>
      </c>
      <c r="P38" s="19">
        <f t="shared" si="7"/>
        <v>5.2</v>
      </c>
      <c r="Q38" s="20">
        <v>0</v>
      </c>
    </row>
    <row r="39" spans="1:17" s="16" customFormat="1" ht="15.75" x14ac:dyDescent="0.25">
      <c r="A39" s="13">
        <v>38</v>
      </c>
      <c r="B39" s="12"/>
      <c r="C39" s="12"/>
      <c r="D39" s="67"/>
      <c r="E39" s="12"/>
      <c r="G39" s="17"/>
      <c r="H39" s="17"/>
      <c r="I39" s="17"/>
      <c r="J39" s="17"/>
      <c r="K39" s="17"/>
      <c r="L39" s="17"/>
      <c r="M39" s="18">
        <f t="shared" si="4"/>
        <v>0</v>
      </c>
      <c r="N39" s="32">
        <f t="shared" si="5"/>
        <v>0</v>
      </c>
      <c r="O39" s="19">
        <f t="shared" si="6"/>
        <v>0</v>
      </c>
      <c r="P39" s="19">
        <f t="shared" si="7"/>
        <v>0</v>
      </c>
      <c r="Q39" s="20">
        <v>0</v>
      </c>
    </row>
    <row r="40" spans="1:17" s="16" customFormat="1" ht="15.75" x14ac:dyDescent="0.25">
      <c r="A40" s="13">
        <v>39</v>
      </c>
      <c r="B40" s="12"/>
      <c r="C40" s="12"/>
      <c r="D40" s="67"/>
      <c r="E40" s="12"/>
      <c r="G40" s="17"/>
      <c r="H40" s="17"/>
      <c r="I40" s="17"/>
      <c r="J40" s="17"/>
      <c r="K40" s="17"/>
      <c r="L40" s="17"/>
      <c r="M40" s="18">
        <f t="shared" si="4"/>
        <v>0</v>
      </c>
      <c r="N40" s="32">
        <f t="shared" si="5"/>
        <v>0</v>
      </c>
      <c r="O40" s="19">
        <f t="shared" si="6"/>
        <v>0</v>
      </c>
      <c r="P40" s="19">
        <f t="shared" si="7"/>
        <v>0</v>
      </c>
      <c r="Q40" s="20">
        <v>0</v>
      </c>
    </row>
    <row r="41" spans="1:17" s="16" customFormat="1" ht="15.75" x14ac:dyDescent="0.25">
      <c r="A41" s="13">
        <v>40</v>
      </c>
      <c r="B41" s="12"/>
      <c r="C41" s="12"/>
      <c r="D41" s="67"/>
      <c r="E41" s="12"/>
      <c r="G41" s="17"/>
      <c r="H41" s="17"/>
      <c r="I41" s="17"/>
      <c r="J41" s="17"/>
      <c r="K41" s="17"/>
      <c r="L41" s="17"/>
      <c r="M41" s="18">
        <f t="shared" si="4"/>
        <v>0</v>
      </c>
      <c r="N41" s="32">
        <f t="shared" si="5"/>
        <v>0</v>
      </c>
      <c r="O41" s="19">
        <f t="shared" si="6"/>
        <v>0</v>
      </c>
      <c r="P41" s="19">
        <f t="shared" si="7"/>
        <v>0</v>
      </c>
      <c r="Q41" s="20">
        <v>0</v>
      </c>
    </row>
    <row r="42" spans="1:17" s="16" customFormat="1" ht="15.75" x14ac:dyDescent="0.25">
      <c r="A42" s="13">
        <v>41</v>
      </c>
      <c r="B42" s="12"/>
      <c r="C42" s="12"/>
      <c r="D42" s="67"/>
      <c r="E42" s="12"/>
      <c r="G42" s="17"/>
      <c r="H42" s="17"/>
      <c r="I42" s="17"/>
      <c r="J42" s="17"/>
      <c r="K42" s="17"/>
      <c r="L42" s="17"/>
      <c r="M42" s="18">
        <f t="shared" si="4"/>
        <v>0</v>
      </c>
      <c r="N42" s="32">
        <f t="shared" si="5"/>
        <v>0</v>
      </c>
      <c r="O42" s="19">
        <f t="shared" si="6"/>
        <v>0</v>
      </c>
      <c r="P42" s="19">
        <f t="shared" si="7"/>
        <v>0</v>
      </c>
      <c r="Q42" s="20">
        <v>0</v>
      </c>
    </row>
    <row r="43" spans="1:17" s="16" customFormat="1" ht="15.75" x14ac:dyDescent="0.25">
      <c r="A43" s="13">
        <v>42</v>
      </c>
      <c r="B43" s="12"/>
      <c r="C43" s="12"/>
      <c r="D43" s="67"/>
      <c r="E43" s="12"/>
      <c r="G43" s="17"/>
      <c r="H43" s="17"/>
      <c r="I43" s="17"/>
      <c r="J43" s="17"/>
      <c r="K43" s="17"/>
      <c r="L43" s="17"/>
      <c r="M43" s="18">
        <f t="shared" si="4"/>
        <v>0</v>
      </c>
      <c r="N43" s="32">
        <f t="shared" si="5"/>
        <v>0</v>
      </c>
      <c r="O43" s="19">
        <f t="shared" si="6"/>
        <v>0</v>
      </c>
      <c r="P43" s="19">
        <f t="shared" si="7"/>
        <v>0</v>
      </c>
      <c r="Q43" s="20">
        <v>0</v>
      </c>
    </row>
    <row r="44" spans="1:17" s="16" customFormat="1" ht="15.75" x14ac:dyDescent="0.25">
      <c r="A44" s="13">
        <v>43</v>
      </c>
      <c r="B44" s="12"/>
      <c r="C44" s="12"/>
      <c r="D44" s="67"/>
      <c r="E44" s="12"/>
      <c r="G44" s="17"/>
      <c r="H44" s="17"/>
      <c r="I44" s="17"/>
      <c r="J44" s="17"/>
      <c r="K44" s="17"/>
      <c r="L44" s="17"/>
      <c r="M44" s="18">
        <f t="shared" si="4"/>
        <v>0</v>
      </c>
      <c r="N44" s="32">
        <f t="shared" si="5"/>
        <v>0</v>
      </c>
      <c r="O44" s="19">
        <f t="shared" si="6"/>
        <v>0</v>
      </c>
      <c r="P44" s="19">
        <f t="shared" si="7"/>
        <v>0</v>
      </c>
      <c r="Q44" s="20">
        <v>0</v>
      </c>
    </row>
    <row r="45" spans="1:17" s="16" customFormat="1" ht="15.75" x14ac:dyDescent="0.25">
      <c r="A45" s="13">
        <v>44</v>
      </c>
      <c r="B45" s="12"/>
      <c r="C45" s="12"/>
      <c r="D45" s="67"/>
      <c r="E45" s="12"/>
      <c r="G45" s="17"/>
      <c r="H45" s="17"/>
      <c r="I45" s="17"/>
      <c r="J45" s="17"/>
      <c r="K45" s="17"/>
      <c r="L45" s="17"/>
      <c r="M45" s="18">
        <f t="shared" si="4"/>
        <v>0</v>
      </c>
      <c r="N45" s="32">
        <f t="shared" si="5"/>
        <v>0</v>
      </c>
      <c r="O45" s="19">
        <f t="shared" si="6"/>
        <v>0</v>
      </c>
      <c r="P45" s="19">
        <f t="shared" si="7"/>
        <v>0</v>
      </c>
      <c r="Q45" s="20">
        <v>0</v>
      </c>
    </row>
    <row r="46" spans="1:17" s="16" customFormat="1" ht="15.75" x14ac:dyDescent="0.25">
      <c r="A46" s="13">
        <v>45</v>
      </c>
      <c r="B46" s="12"/>
      <c r="C46" s="12"/>
      <c r="D46" s="67"/>
      <c r="E46" s="12"/>
      <c r="G46" s="17"/>
      <c r="H46" s="17"/>
      <c r="I46" s="17"/>
      <c r="J46" s="17"/>
      <c r="K46" s="17"/>
      <c r="L46" s="17"/>
      <c r="M46" s="18">
        <f t="shared" si="4"/>
        <v>0</v>
      </c>
      <c r="N46" s="32">
        <f t="shared" si="5"/>
        <v>0</v>
      </c>
      <c r="O46" s="19">
        <f t="shared" si="6"/>
        <v>0</v>
      </c>
      <c r="P46" s="19">
        <f t="shared" si="7"/>
        <v>0</v>
      </c>
      <c r="Q46" s="20">
        <v>0</v>
      </c>
    </row>
    <row r="47" spans="1:17" s="16" customFormat="1" ht="15.75" x14ac:dyDescent="0.25">
      <c r="A47" s="13">
        <v>46</v>
      </c>
      <c r="B47" s="12"/>
      <c r="C47" s="12"/>
      <c r="D47" s="67"/>
      <c r="E47" s="12"/>
      <c r="G47" s="17"/>
      <c r="H47" s="17"/>
      <c r="I47" s="17"/>
      <c r="J47" s="17"/>
      <c r="K47" s="17"/>
      <c r="L47" s="17"/>
      <c r="M47" s="18">
        <f t="shared" si="4"/>
        <v>0</v>
      </c>
      <c r="N47" s="32">
        <f t="shared" si="5"/>
        <v>0</v>
      </c>
      <c r="O47" s="19">
        <f t="shared" si="6"/>
        <v>0</v>
      </c>
      <c r="P47" s="19">
        <f t="shared" si="7"/>
        <v>0</v>
      </c>
      <c r="Q47" s="20">
        <v>0</v>
      </c>
    </row>
    <row r="48" spans="1:17" s="16" customFormat="1" ht="15.75" x14ac:dyDescent="0.25">
      <c r="A48" s="13">
        <v>47</v>
      </c>
      <c r="B48" s="12"/>
      <c r="C48" s="12"/>
      <c r="D48" s="67"/>
      <c r="E48" s="12"/>
      <c r="G48" s="17"/>
      <c r="H48" s="17"/>
      <c r="I48" s="17"/>
      <c r="J48" s="17"/>
      <c r="K48" s="17"/>
      <c r="L48" s="17"/>
      <c r="M48" s="18">
        <f t="shared" si="4"/>
        <v>0</v>
      </c>
      <c r="N48" s="32">
        <f t="shared" si="5"/>
        <v>0</v>
      </c>
      <c r="O48" s="19">
        <f t="shared" si="6"/>
        <v>0</v>
      </c>
      <c r="P48" s="19">
        <f t="shared" si="7"/>
        <v>0</v>
      </c>
      <c r="Q48" s="20">
        <v>0</v>
      </c>
    </row>
    <row r="49" spans="1:17" s="16" customFormat="1" ht="15.75" x14ac:dyDescent="0.25">
      <c r="A49" s="13">
        <v>48</v>
      </c>
      <c r="B49" s="12"/>
      <c r="C49" s="12"/>
      <c r="D49" s="67"/>
      <c r="E49" s="12"/>
      <c r="G49" s="17"/>
      <c r="H49" s="17"/>
      <c r="I49" s="17"/>
      <c r="J49" s="17"/>
      <c r="K49" s="17"/>
      <c r="L49" s="17"/>
      <c r="M49" s="18">
        <f t="shared" si="4"/>
        <v>0</v>
      </c>
      <c r="N49" s="32">
        <f t="shared" si="5"/>
        <v>0</v>
      </c>
      <c r="O49" s="19">
        <f t="shared" si="6"/>
        <v>0</v>
      </c>
      <c r="P49" s="19">
        <f t="shared" si="7"/>
        <v>0</v>
      </c>
      <c r="Q49" s="20">
        <v>0</v>
      </c>
    </row>
    <row r="50" spans="1:17" s="16" customFormat="1" ht="15.75" x14ac:dyDescent="0.25">
      <c r="A50" s="13">
        <v>49</v>
      </c>
      <c r="B50" s="12"/>
      <c r="C50" s="12"/>
      <c r="D50" s="67"/>
      <c r="E50" s="12"/>
      <c r="G50" s="17"/>
      <c r="H50" s="17"/>
      <c r="I50" s="17"/>
      <c r="J50" s="17"/>
      <c r="K50" s="17"/>
      <c r="L50" s="17"/>
      <c r="M50" s="18">
        <f t="shared" si="4"/>
        <v>0</v>
      </c>
      <c r="N50" s="32">
        <f t="shared" si="5"/>
        <v>0</v>
      </c>
      <c r="O50" s="19">
        <f t="shared" si="6"/>
        <v>0</v>
      </c>
      <c r="P50" s="19">
        <f t="shared" si="7"/>
        <v>0</v>
      </c>
      <c r="Q50" s="20">
        <v>0</v>
      </c>
    </row>
    <row r="51" spans="1:17" s="16" customFormat="1" ht="15.75" x14ac:dyDescent="0.25">
      <c r="A51" s="13">
        <v>50</v>
      </c>
      <c r="B51" s="12"/>
      <c r="C51" s="12"/>
      <c r="D51" s="67"/>
      <c r="E51" s="12"/>
      <c r="G51" s="17"/>
      <c r="H51" s="17"/>
      <c r="I51" s="17"/>
      <c r="J51" s="17"/>
      <c r="K51" s="17"/>
      <c r="L51" s="17"/>
      <c r="M51" s="18">
        <f t="shared" si="4"/>
        <v>0</v>
      </c>
      <c r="N51" s="32">
        <f t="shared" si="5"/>
        <v>0</v>
      </c>
      <c r="O51" s="19">
        <f t="shared" si="6"/>
        <v>0</v>
      </c>
      <c r="P51" s="19">
        <f t="shared" si="7"/>
        <v>0</v>
      </c>
      <c r="Q51" s="20">
        <v>0</v>
      </c>
    </row>
    <row r="52" spans="1:17" s="16" customFormat="1" ht="15.75" x14ac:dyDescent="0.25">
      <c r="A52" s="13">
        <v>51</v>
      </c>
      <c r="B52" s="12"/>
      <c r="C52" s="12"/>
      <c r="D52" s="67"/>
      <c r="E52" s="12"/>
      <c r="G52" s="17"/>
      <c r="H52" s="17"/>
      <c r="I52" s="17"/>
      <c r="J52" s="17"/>
      <c r="K52" s="17"/>
      <c r="L52" s="17"/>
      <c r="M52" s="18">
        <f t="shared" si="4"/>
        <v>0</v>
      </c>
      <c r="N52" s="32">
        <f t="shared" si="5"/>
        <v>0</v>
      </c>
      <c r="O52" s="19">
        <f t="shared" si="6"/>
        <v>0</v>
      </c>
      <c r="P52" s="19">
        <f t="shared" si="7"/>
        <v>0</v>
      </c>
      <c r="Q52" s="20">
        <v>0</v>
      </c>
    </row>
    <row r="53" spans="1:17" s="16" customFormat="1" ht="15.75" x14ac:dyDescent="0.25">
      <c r="A53" s="13">
        <v>52</v>
      </c>
      <c r="B53" s="12"/>
      <c r="C53" s="12"/>
      <c r="D53" s="67"/>
      <c r="E53" s="12"/>
      <c r="G53" s="17"/>
      <c r="H53" s="17"/>
      <c r="I53" s="17"/>
      <c r="J53" s="17"/>
      <c r="K53" s="17"/>
      <c r="L53" s="17"/>
      <c r="M53" s="18">
        <f t="shared" si="4"/>
        <v>0</v>
      </c>
      <c r="N53" s="32">
        <f t="shared" si="5"/>
        <v>0</v>
      </c>
      <c r="O53" s="19">
        <f t="shared" si="6"/>
        <v>0</v>
      </c>
      <c r="P53" s="19">
        <f t="shared" si="7"/>
        <v>0</v>
      </c>
      <c r="Q53" s="20">
        <v>0</v>
      </c>
    </row>
    <row r="54" spans="1:17" s="16" customFormat="1" ht="15.75" x14ac:dyDescent="0.25">
      <c r="A54" s="13">
        <v>53</v>
      </c>
      <c r="B54" s="12"/>
      <c r="C54" s="12"/>
      <c r="D54" s="67"/>
      <c r="E54" s="12"/>
      <c r="G54" s="17"/>
      <c r="H54" s="17"/>
      <c r="I54" s="17"/>
      <c r="J54" s="17"/>
      <c r="K54" s="17"/>
      <c r="L54" s="17"/>
      <c r="M54" s="18">
        <f t="shared" si="4"/>
        <v>0</v>
      </c>
      <c r="N54" s="32">
        <f t="shared" si="5"/>
        <v>0</v>
      </c>
      <c r="O54" s="19">
        <f t="shared" si="6"/>
        <v>0</v>
      </c>
      <c r="P54" s="19">
        <f t="shared" si="7"/>
        <v>0</v>
      </c>
      <c r="Q54" s="20">
        <v>0</v>
      </c>
    </row>
    <row r="55" spans="1:17" s="16" customFormat="1" ht="15.75" x14ac:dyDescent="0.25">
      <c r="A55" s="13">
        <v>54</v>
      </c>
      <c r="B55" s="12"/>
      <c r="C55" s="12"/>
      <c r="D55" s="67"/>
      <c r="E55" s="12"/>
      <c r="G55" s="17"/>
      <c r="H55" s="17"/>
      <c r="I55" s="17"/>
      <c r="J55" s="17"/>
      <c r="K55" s="17"/>
      <c r="L55" s="17"/>
      <c r="M55" s="18">
        <f t="shared" si="4"/>
        <v>0</v>
      </c>
      <c r="N55" s="32">
        <f t="shared" si="5"/>
        <v>0</v>
      </c>
      <c r="O55" s="19">
        <f t="shared" si="6"/>
        <v>0</v>
      </c>
      <c r="P55" s="19">
        <f t="shared" si="7"/>
        <v>0</v>
      </c>
      <c r="Q55" s="20">
        <v>0</v>
      </c>
    </row>
    <row r="56" spans="1:17" s="16" customFormat="1" ht="15.75" x14ac:dyDescent="0.25">
      <c r="A56" s="13">
        <v>55</v>
      </c>
      <c r="B56" s="12"/>
      <c r="C56" s="12"/>
      <c r="D56" s="67"/>
      <c r="E56" s="12"/>
      <c r="G56" s="17"/>
      <c r="H56" s="17"/>
      <c r="I56" s="17"/>
      <c r="J56" s="17"/>
      <c r="K56" s="17"/>
      <c r="L56" s="17"/>
      <c r="M56" s="18">
        <f t="shared" si="4"/>
        <v>0</v>
      </c>
      <c r="N56" s="32">
        <f t="shared" si="5"/>
        <v>0</v>
      </c>
      <c r="O56" s="19">
        <f t="shared" si="6"/>
        <v>0</v>
      </c>
      <c r="P56" s="19">
        <f t="shared" si="7"/>
        <v>0</v>
      </c>
      <c r="Q56" s="20">
        <v>0</v>
      </c>
    </row>
    <row r="57" spans="1:17" s="16" customFormat="1" ht="15.75" x14ac:dyDescent="0.25">
      <c r="A57" s="13">
        <v>56</v>
      </c>
      <c r="B57" s="12"/>
      <c r="C57" s="12"/>
      <c r="D57" s="67"/>
      <c r="E57" s="12"/>
      <c r="G57" s="17"/>
      <c r="H57" s="17"/>
      <c r="I57" s="17"/>
      <c r="J57" s="17"/>
      <c r="K57" s="17"/>
      <c r="L57" s="17"/>
      <c r="M57" s="18">
        <f t="shared" si="4"/>
        <v>0</v>
      </c>
      <c r="N57" s="32">
        <f t="shared" si="5"/>
        <v>0</v>
      </c>
      <c r="O57" s="19">
        <f t="shared" si="6"/>
        <v>0</v>
      </c>
      <c r="P57" s="19">
        <f t="shared" si="7"/>
        <v>0</v>
      </c>
      <c r="Q57" s="20">
        <v>0</v>
      </c>
    </row>
    <row r="58" spans="1:17" s="16" customFormat="1" ht="15.75" x14ac:dyDescent="0.25">
      <c r="A58" s="13">
        <v>57</v>
      </c>
      <c r="B58" s="12"/>
      <c r="C58" s="12"/>
      <c r="D58" s="67"/>
      <c r="E58" s="12"/>
      <c r="G58" s="17"/>
      <c r="H58" s="17"/>
      <c r="I58" s="17"/>
      <c r="J58" s="17"/>
      <c r="K58" s="17"/>
      <c r="L58" s="17"/>
      <c r="M58" s="18">
        <f t="shared" si="4"/>
        <v>0</v>
      </c>
      <c r="N58" s="32">
        <f t="shared" si="5"/>
        <v>0</v>
      </c>
      <c r="O58" s="19">
        <f t="shared" si="6"/>
        <v>0</v>
      </c>
      <c r="P58" s="19">
        <f t="shared" si="7"/>
        <v>0</v>
      </c>
      <c r="Q58" s="20">
        <v>0</v>
      </c>
    </row>
    <row r="59" spans="1:17" s="16" customFormat="1" ht="15.75" x14ac:dyDescent="0.25">
      <c r="A59" s="13">
        <v>58</v>
      </c>
      <c r="B59" s="12"/>
      <c r="C59" s="12"/>
      <c r="D59" s="67"/>
      <c r="E59" s="12"/>
      <c r="G59" s="17"/>
      <c r="H59" s="17"/>
      <c r="I59" s="17"/>
      <c r="J59" s="17"/>
      <c r="K59" s="17"/>
      <c r="L59" s="17"/>
      <c r="M59" s="18">
        <f t="shared" si="4"/>
        <v>0</v>
      </c>
      <c r="N59" s="32">
        <f t="shared" si="5"/>
        <v>0</v>
      </c>
      <c r="O59" s="19">
        <f t="shared" si="6"/>
        <v>0</v>
      </c>
      <c r="P59" s="19">
        <f t="shared" si="7"/>
        <v>0</v>
      </c>
      <c r="Q59" s="20">
        <v>0</v>
      </c>
    </row>
    <row r="60" spans="1:17" s="16" customFormat="1" ht="15.75" x14ac:dyDescent="0.25">
      <c r="A60" s="13">
        <v>59</v>
      </c>
      <c r="B60" s="12"/>
      <c r="C60" s="12"/>
      <c r="D60" s="67"/>
      <c r="E60" s="12"/>
      <c r="G60" s="17"/>
      <c r="H60" s="17"/>
      <c r="I60" s="17"/>
      <c r="J60" s="17"/>
      <c r="K60" s="17"/>
      <c r="L60" s="17"/>
      <c r="M60" s="18">
        <f t="shared" si="4"/>
        <v>0</v>
      </c>
      <c r="N60" s="32">
        <f t="shared" si="5"/>
        <v>0</v>
      </c>
      <c r="O60" s="19">
        <f t="shared" si="6"/>
        <v>0</v>
      </c>
      <c r="P60" s="19">
        <f t="shared" si="7"/>
        <v>0</v>
      </c>
      <c r="Q60" s="20">
        <v>0</v>
      </c>
    </row>
    <row r="61" spans="1:17" s="16" customFormat="1" ht="15.75" x14ac:dyDescent="0.25">
      <c r="A61" s="13">
        <v>60</v>
      </c>
      <c r="B61" s="12"/>
      <c r="C61" s="12"/>
      <c r="D61" s="67"/>
      <c r="E61" s="12"/>
      <c r="G61" s="17"/>
      <c r="H61" s="17"/>
      <c r="I61" s="17"/>
      <c r="J61" s="17"/>
      <c r="K61" s="17"/>
      <c r="L61" s="17"/>
      <c r="M61" s="18">
        <f t="shared" si="4"/>
        <v>0</v>
      </c>
      <c r="N61" s="32">
        <f t="shared" si="5"/>
        <v>0</v>
      </c>
      <c r="O61" s="19">
        <f t="shared" si="6"/>
        <v>0</v>
      </c>
      <c r="P61" s="19">
        <f t="shared" si="7"/>
        <v>0</v>
      </c>
      <c r="Q61" s="20">
        <v>0</v>
      </c>
    </row>
    <row r="62" spans="1:17" ht="15.75" x14ac:dyDescent="0.25">
      <c r="A62" s="13">
        <v>61</v>
      </c>
      <c r="B62" s="12"/>
      <c r="C62" s="12"/>
      <c r="D62" s="67"/>
      <c r="E62" s="12"/>
      <c r="F62" s="16"/>
      <c r="G62" s="17"/>
      <c r="H62" s="17"/>
      <c r="I62" s="17"/>
      <c r="J62" s="17"/>
      <c r="K62" s="17"/>
      <c r="L62" s="17"/>
      <c r="M62" s="18">
        <f t="shared" ref="M62:M80" si="8">SUM(G62:L62)-O62-P62</f>
        <v>0</v>
      </c>
      <c r="N62" s="32">
        <f t="shared" si="5"/>
        <v>0</v>
      </c>
      <c r="O62" s="19">
        <f t="shared" ref="O62:O80" si="9">MIN(G62:L62)</f>
        <v>0</v>
      </c>
      <c r="P62" s="19">
        <f t="shared" ref="P62:P80" si="10">MAX(G62:L62)</f>
        <v>0</v>
      </c>
      <c r="Q62" s="20">
        <v>0</v>
      </c>
    </row>
    <row r="63" spans="1:17" ht="15.75" x14ac:dyDescent="0.25">
      <c r="A63" s="13">
        <v>62</v>
      </c>
      <c r="B63" s="12"/>
      <c r="C63" s="12"/>
      <c r="D63" s="67"/>
      <c r="E63" s="12"/>
      <c r="F63" s="16"/>
      <c r="G63" s="17"/>
      <c r="H63" s="17"/>
      <c r="I63" s="17"/>
      <c r="J63" s="17"/>
      <c r="K63" s="17"/>
      <c r="L63" s="17"/>
      <c r="M63" s="18">
        <f t="shared" si="8"/>
        <v>0</v>
      </c>
      <c r="N63" s="32">
        <f t="shared" si="5"/>
        <v>0</v>
      </c>
      <c r="O63" s="19">
        <f t="shared" si="9"/>
        <v>0</v>
      </c>
      <c r="P63" s="19">
        <f t="shared" si="10"/>
        <v>0</v>
      </c>
      <c r="Q63" s="20">
        <v>0</v>
      </c>
    </row>
    <row r="64" spans="1:17" ht="15.75" x14ac:dyDescent="0.25">
      <c r="A64" s="13">
        <v>63</v>
      </c>
      <c r="B64" s="12"/>
      <c r="C64" s="12"/>
      <c r="D64" s="67"/>
      <c r="E64" s="12"/>
      <c r="F64" s="16"/>
      <c r="G64" s="17"/>
      <c r="H64" s="17"/>
      <c r="I64" s="17"/>
      <c r="J64" s="17"/>
      <c r="K64" s="17"/>
      <c r="L64" s="17"/>
      <c r="M64" s="18">
        <f t="shared" si="8"/>
        <v>0</v>
      </c>
      <c r="N64" s="32">
        <f t="shared" si="5"/>
        <v>0</v>
      </c>
      <c r="O64" s="19">
        <f t="shared" si="9"/>
        <v>0</v>
      </c>
      <c r="P64" s="19">
        <f t="shared" si="10"/>
        <v>0</v>
      </c>
      <c r="Q64" s="20">
        <v>0</v>
      </c>
    </row>
    <row r="65" spans="1:17" ht="15.75" x14ac:dyDescent="0.25">
      <c r="A65" s="13">
        <v>64</v>
      </c>
      <c r="B65" s="12"/>
      <c r="C65" s="12"/>
      <c r="D65" s="67"/>
      <c r="E65" s="12"/>
      <c r="F65" s="16"/>
      <c r="G65" s="17"/>
      <c r="H65" s="17"/>
      <c r="I65" s="17"/>
      <c r="J65" s="17"/>
      <c r="K65" s="17"/>
      <c r="L65" s="17"/>
      <c r="M65" s="18">
        <f t="shared" si="8"/>
        <v>0</v>
      </c>
      <c r="N65" s="32">
        <f t="shared" si="5"/>
        <v>0</v>
      </c>
      <c r="O65" s="19">
        <f t="shared" si="9"/>
        <v>0</v>
      </c>
      <c r="P65" s="19">
        <f t="shared" si="10"/>
        <v>0</v>
      </c>
      <c r="Q65" s="20">
        <v>0</v>
      </c>
    </row>
    <row r="66" spans="1:17" ht="15.75" x14ac:dyDescent="0.25">
      <c r="A66" s="13">
        <v>65</v>
      </c>
      <c r="B66" s="12"/>
      <c r="C66" s="12"/>
      <c r="D66" s="67"/>
      <c r="E66" s="12"/>
      <c r="F66" s="16"/>
      <c r="G66" s="17"/>
      <c r="H66" s="17"/>
      <c r="I66" s="17"/>
      <c r="J66" s="17"/>
      <c r="K66" s="17"/>
      <c r="L66" s="17"/>
      <c r="M66" s="18">
        <f t="shared" si="8"/>
        <v>0</v>
      </c>
      <c r="N66" s="32">
        <f t="shared" ref="N66:N91" si="11">ROUND((SUM(G66:L66)-SUM(O66:P66))*$C$1/3,4)</f>
        <v>0</v>
      </c>
      <c r="O66" s="19">
        <f t="shared" si="9"/>
        <v>0</v>
      </c>
      <c r="P66" s="19">
        <f t="shared" si="10"/>
        <v>0</v>
      </c>
      <c r="Q66" s="20">
        <v>0</v>
      </c>
    </row>
    <row r="67" spans="1:17" ht="15.75" x14ac:dyDescent="0.25">
      <c r="A67" s="13">
        <v>66</v>
      </c>
      <c r="B67" s="12"/>
      <c r="C67" s="12"/>
      <c r="D67" s="67"/>
      <c r="E67" s="12"/>
      <c r="F67" s="16"/>
      <c r="G67" s="17"/>
      <c r="H67" s="17"/>
      <c r="I67" s="17"/>
      <c r="J67" s="17"/>
      <c r="K67" s="17"/>
      <c r="L67" s="17"/>
      <c r="M67" s="18">
        <f t="shared" si="8"/>
        <v>0</v>
      </c>
      <c r="N67" s="32">
        <f t="shared" si="11"/>
        <v>0</v>
      </c>
      <c r="O67" s="19">
        <f t="shared" si="9"/>
        <v>0</v>
      </c>
      <c r="P67" s="19">
        <f t="shared" si="10"/>
        <v>0</v>
      </c>
      <c r="Q67" s="20">
        <v>0</v>
      </c>
    </row>
    <row r="68" spans="1:17" ht="15.75" x14ac:dyDescent="0.25">
      <c r="A68" s="13">
        <v>67</v>
      </c>
      <c r="B68" s="12"/>
      <c r="C68" s="12"/>
      <c r="D68" s="67"/>
      <c r="E68" s="12"/>
      <c r="F68" s="16"/>
      <c r="G68" s="17"/>
      <c r="H68" s="17"/>
      <c r="I68" s="17"/>
      <c r="J68" s="17"/>
      <c r="K68" s="17"/>
      <c r="L68" s="17"/>
      <c r="M68" s="18">
        <f t="shared" si="8"/>
        <v>0</v>
      </c>
      <c r="N68" s="32">
        <f t="shared" si="11"/>
        <v>0</v>
      </c>
      <c r="O68" s="19">
        <f t="shared" si="9"/>
        <v>0</v>
      </c>
      <c r="P68" s="19">
        <f t="shared" si="10"/>
        <v>0</v>
      </c>
      <c r="Q68" s="20">
        <v>0</v>
      </c>
    </row>
    <row r="69" spans="1:17" ht="15.75" x14ac:dyDescent="0.25">
      <c r="A69" s="13">
        <v>68</v>
      </c>
      <c r="B69" s="12"/>
      <c r="C69" s="12"/>
      <c r="D69" s="67"/>
      <c r="E69" s="12"/>
      <c r="F69" s="16"/>
      <c r="G69" s="17"/>
      <c r="H69" s="17"/>
      <c r="I69" s="17"/>
      <c r="J69" s="17"/>
      <c r="K69" s="17"/>
      <c r="L69" s="17"/>
      <c r="M69" s="18">
        <f t="shared" si="8"/>
        <v>0</v>
      </c>
      <c r="N69" s="32">
        <f t="shared" si="11"/>
        <v>0</v>
      </c>
      <c r="O69" s="19">
        <f t="shared" si="9"/>
        <v>0</v>
      </c>
      <c r="P69" s="19">
        <f t="shared" si="10"/>
        <v>0</v>
      </c>
      <c r="Q69" s="20">
        <v>0</v>
      </c>
    </row>
    <row r="70" spans="1:17" ht="15.75" x14ac:dyDescent="0.25">
      <c r="A70" s="13">
        <v>69</v>
      </c>
      <c r="B70" s="12"/>
      <c r="C70" s="12"/>
      <c r="D70" s="67"/>
      <c r="E70" s="12"/>
      <c r="F70" s="16"/>
      <c r="G70" s="17"/>
      <c r="H70" s="17"/>
      <c r="I70" s="17"/>
      <c r="J70" s="17"/>
      <c r="K70" s="17"/>
      <c r="L70" s="17"/>
      <c r="M70" s="18">
        <f t="shared" si="8"/>
        <v>0</v>
      </c>
      <c r="N70" s="32">
        <f t="shared" si="11"/>
        <v>0</v>
      </c>
      <c r="O70" s="19">
        <f t="shared" si="9"/>
        <v>0</v>
      </c>
      <c r="P70" s="19">
        <f t="shared" si="10"/>
        <v>0</v>
      </c>
      <c r="Q70" s="20">
        <v>0</v>
      </c>
    </row>
    <row r="71" spans="1:17" ht="15.75" x14ac:dyDescent="0.25">
      <c r="A71" s="13">
        <v>70</v>
      </c>
      <c r="B71" s="12"/>
      <c r="C71" s="12"/>
      <c r="D71" s="67"/>
      <c r="E71" s="12"/>
      <c r="F71" s="16"/>
      <c r="G71" s="17"/>
      <c r="H71" s="17"/>
      <c r="I71" s="17"/>
      <c r="J71" s="17"/>
      <c r="K71" s="17"/>
      <c r="L71" s="17"/>
      <c r="M71" s="18">
        <f t="shared" si="8"/>
        <v>0</v>
      </c>
      <c r="N71" s="32">
        <f t="shared" si="11"/>
        <v>0</v>
      </c>
      <c r="O71" s="19">
        <f t="shared" si="9"/>
        <v>0</v>
      </c>
      <c r="P71" s="19">
        <f t="shared" si="10"/>
        <v>0</v>
      </c>
      <c r="Q71" s="20">
        <v>0</v>
      </c>
    </row>
    <row r="72" spans="1:17" ht="15.75" x14ac:dyDescent="0.25">
      <c r="A72" s="13">
        <v>71</v>
      </c>
      <c r="B72" s="12"/>
      <c r="C72" s="12"/>
      <c r="D72" s="67"/>
      <c r="E72" s="12"/>
      <c r="F72" s="16"/>
      <c r="G72" s="17"/>
      <c r="H72" s="17"/>
      <c r="I72" s="17"/>
      <c r="J72" s="17"/>
      <c r="K72" s="17"/>
      <c r="L72" s="17"/>
      <c r="M72" s="18">
        <f t="shared" si="8"/>
        <v>0</v>
      </c>
      <c r="N72" s="32">
        <f t="shared" si="11"/>
        <v>0</v>
      </c>
      <c r="O72" s="19">
        <f t="shared" si="9"/>
        <v>0</v>
      </c>
      <c r="P72" s="19">
        <f t="shared" si="10"/>
        <v>0</v>
      </c>
      <c r="Q72" s="20">
        <v>0</v>
      </c>
    </row>
    <row r="73" spans="1:17" ht="15.75" x14ac:dyDescent="0.25">
      <c r="A73" s="13">
        <v>72</v>
      </c>
      <c r="B73" s="12"/>
      <c r="C73" s="12"/>
      <c r="D73" s="67"/>
      <c r="E73" s="12"/>
      <c r="F73" s="16"/>
      <c r="G73" s="17"/>
      <c r="H73" s="17"/>
      <c r="I73" s="17"/>
      <c r="J73" s="17"/>
      <c r="K73" s="17"/>
      <c r="L73" s="17"/>
      <c r="M73" s="18">
        <f t="shared" si="8"/>
        <v>0</v>
      </c>
      <c r="N73" s="32">
        <f t="shared" si="11"/>
        <v>0</v>
      </c>
      <c r="O73" s="19">
        <f t="shared" si="9"/>
        <v>0</v>
      </c>
      <c r="P73" s="19">
        <f t="shared" si="10"/>
        <v>0</v>
      </c>
      <c r="Q73" s="20">
        <v>0</v>
      </c>
    </row>
    <row r="74" spans="1:17" ht="15.75" x14ac:dyDescent="0.25">
      <c r="A74" s="13">
        <v>73</v>
      </c>
      <c r="B74" s="12"/>
      <c r="C74" s="12"/>
      <c r="D74" s="67"/>
      <c r="E74" s="12"/>
      <c r="F74" s="16"/>
      <c r="G74" s="17"/>
      <c r="H74" s="17"/>
      <c r="I74" s="17"/>
      <c r="J74" s="17"/>
      <c r="K74" s="17"/>
      <c r="L74" s="17"/>
      <c r="M74" s="18">
        <f t="shared" si="8"/>
        <v>0</v>
      </c>
      <c r="N74" s="32">
        <f t="shared" si="11"/>
        <v>0</v>
      </c>
      <c r="O74" s="19">
        <f t="shared" si="9"/>
        <v>0</v>
      </c>
      <c r="P74" s="19">
        <f t="shared" si="10"/>
        <v>0</v>
      </c>
      <c r="Q74" s="20">
        <v>0</v>
      </c>
    </row>
    <row r="75" spans="1:17" ht="15.75" x14ac:dyDescent="0.25">
      <c r="A75" s="13">
        <v>74</v>
      </c>
      <c r="B75" s="12"/>
      <c r="C75" s="12"/>
      <c r="D75" s="67"/>
      <c r="E75" s="12"/>
      <c r="F75" s="16"/>
      <c r="G75" s="17"/>
      <c r="H75" s="17"/>
      <c r="I75" s="17"/>
      <c r="J75" s="17"/>
      <c r="K75" s="17"/>
      <c r="L75" s="17"/>
      <c r="M75" s="18">
        <f t="shared" si="8"/>
        <v>0</v>
      </c>
      <c r="N75" s="32">
        <f t="shared" si="11"/>
        <v>0</v>
      </c>
      <c r="O75" s="19">
        <f t="shared" si="9"/>
        <v>0</v>
      </c>
      <c r="P75" s="19">
        <f t="shared" si="10"/>
        <v>0</v>
      </c>
      <c r="Q75" s="20">
        <v>0</v>
      </c>
    </row>
    <row r="76" spans="1:17" ht="15.75" x14ac:dyDescent="0.25">
      <c r="A76" s="13">
        <v>75</v>
      </c>
      <c r="B76" s="12"/>
      <c r="C76" s="12"/>
      <c r="D76" s="67"/>
      <c r="E76" s="12"/>
      <c r="F76" s="16"/>
      <c r="G76" s="17"/>
      <c r="H76" s="17"/>
      <c r="I76" s="17"/>
      <c r="J76" s="17"/>
      <c r="K76" s="17"/>
      <c r="L76" s="17"/>
      <c r="M76" s="18">
        <f t="shared" si="8"/>
        <v>0</v>
      </c>
      <c r="N76" s="32">
        <f t="shared" si="11"/>
        <v>0</v>
      </c>
      <c r="O76" s="19">
        <f t="shared" si="9"/>
        <v>0</v>
      </c>
      <c r="P76" s="19">
        <f t="shared" si="10"/>
        <v>0</v>
      </c>
      <c r="Q76" s="20">
        <v>0</v>
      </c>
    </row>
    <row r="77" spans="1:17" ht="15.75" x14ac:dyDescent="0.25">
      <c r="A77" s="13">
        <v>76</v>
      </c>
      <c r="B77" s="12"/>
      <c r="C77" s="12"/>
      <c r="D77" s="67"/>
      <c r="E77" s="12"/>
      <c r="F77" s="16"/>
      <c r="G77" s="17"/>
      <c r="H77" s="17"/>
      <c r="I77" s="17"/>
      <c r="J77" s="17"/>
      <c r="K77" s="17"/>
      <c r="L77" s="17"/>
      <c r="M77" s="18">
        <f t="shared" si="8"/>
        <v>0</v>
      </c>
      <c r="N77" s="32">
        <f t="shared" si="11"/>
        <v>0</v>
      </c>
      <c r="O77" s="19">
        <f t="shared" si="9"/>
        <v>0</v>
      </c>
      <c r="P77" s="19">
        <f t="shared" si="10"/>
        <v>0</v>
      </c>
      <c r="Q77" s="20">
        <v>0</v>
      </c>
    </row>
    <row r="78" spans="1:17" ht="15.75" x14ac:dyDescent="0.25">
      <c r="A78" s="13">
        <v>77</v>
      </c>
      <c r="B78" s="12"/>
      <c r="C78" s="12"/>
      <c r="D78" s="67"/>
      <c r="E78" s="12"/>
      <c r="F78" s="16"/>
      <c r="G78" s="17"/>
      <c r="H78" s="17"/>
      <c r="I78" s="17"/>
      <c r="J78" s="17"/>
      <c r="K78" s="17"/>
      <c r="L78" s="17"/>
      <c r="M78" s="18">
        <f t="shared" si="8"/>
        <v>0</v>
      </c>
      <c r="N78" s="32">
        <f t="shared" si="11"/>
        <v>0</v>
      </c>
      <c r="O78" s="19">
        <f t="shared" si="9"/>
        <v>0</v>
      </c>
      <c r="P78" s="19">
        <f t="shared" si="10"/>
        <v>0</v>
      </c>
      <c r="Q78" s="20">
        <v>0</v>
      </c>
    </row>
    <row r="79" spans="1:17" ht="15.75" x14ac:dyDescent="0.25">
      <c r="A79" s="13">
        <v>78</v>
      </c>
      <c r="B79" s="12"/>
      <c r="C79" s="12"/>
      <c r="D79" s="67"/>
      <c r="E79" s="12"/>
      <c r="F79" s="16"/>
      <c r="G79" s="17"/>
      <c r="H79" s="17"/>
      <c r="I79" s="17"/>
      <c r="J79" s="17"/>
      <c r="K79" s="17"/>
      <c r="L79" s="17"/>
      <c r="M79" s="18">
        <f t="shared" si="8"/>
        <v>0</v>
      </c>
      <c r="N79" s="32">
        <f t="shared" si="11"/>
        <v>0</v>
      </c>
      <c r="O79" s="19">
        <f t="shared" si="9"/>
        <v>0</v>
      </c>
      <c r="P79" s="19">
        <f t="shared" si="10"/>
        <v>0</v>
      </c>
      <c r="Q79" s="20">
        <v>0</v>
      </c>
    </row>
    <row r="80" spans="1:17" ht="15.75" x14ac:dyDescent="0.25">
      <c r="A80" s="13">
        <v>79</v>
      </c>
      <c r="B80" s="12"/>
      <c r="C80" s="12"/>
      <c r="D80" s="67"/>
      <c r="E80" s="12"/>
      <c r="F80" s="16"/>
      <c r="G80" s="17"/>
      <c r="H80" s="17"/>
      <c r="I80" s="17"/>
      <c r="J80" s="17"/>
      <c r="K80" s="17"/>
      <c r="L80" s="17"/>
      <c r="M80" s="18">
        <f t="shared" si="8"/>
        <v>0</v>
      </c>
      <c r="N80" s="32">
        <f t="shared" si="11"/>
        <v>0</v>
      </c>
      <c r="O80" s="19">
        <f t="shared" si="9"/>
        <v>0</v>
      </c>
      <c r="P80" s="19">
        <f t="shared" si="10"/>
        <v>0</v>
      </c>
      <c r="Q80" s="20">
        <v>0</v>
      </c>
    </row>
    <row r="81" spans="1:17" ht="15.75" x14ac:dyDescent="0.25">
      <c r="A81" s="13">
        <v>80</v>
      </c>
      <c r="B81" s="12"/>
      <c r="C81" s="12"/>
      <c r="D81" s="67"/>
      <c r="E81" s="12"/>
      <c r="F81" s="16"/>
      <c r="G81" s="17"/>
      <c r="H81" s="17"/>
      <c r="I81" s="17"/>
      <c r="J81" s="17"/>
      <c r="K81" s="17"/>
      <c r="L81" s="17"/>
      <c r="M81" s="18">
        <f t="shared" ref="M81:M91" si="12">SUM(G81:L81)-O81-P81</f>
        <v>0</v>
      </c>
      <c r="N81" s="32">
        <f t="shared" si="11"/>
        <v>0</v>
      </c>
      <c r="O81" s="19">
        <f t="shared" ref="O81:O91" si="13">MIN(G81:L81)</f>
        <v>0</v>
      </c>
      <c r="P81" s="19">
        <f t="shared" ref="P81:P91" si="14">MAX(G81:L81)</f>
        <v>0</v>
      </c>
      <c r="Q81" s="20">
        <v>0</v>
      </c>
    </row>
    <row r="82" spans="1:17" ht="15.75" x14ac:dyDescent="0.25">
      <c r="A82" s="13">
        <v>81</v>
      </c>
      <c r="B82" s="12"/>
      <c r="C82" s="12"/>
      <c r="D82" s="67"/>
      <c r="E82" s="12"/>
      <c r="F82" s="16"/>
      <c r="G82" s="17"/>
      <c r="H82" s="17"/>
      <c r="I82" s="17"/>
      <c r="J82" s="17"/>
      <c r="K82" s="17"/>
      <c r="L82" s="17"/>
      <c r="M82" s="18">
        <f t="shared" si="12"/>
        <v>0</v>
      </c>
      <c r="N82" s="32">
        <f t="shared" si="11"/>
        <v>0</v>
      </c>
      <c r="O82" s="19">
        <f t="shared" si="13"/>
        <v>0</v>
      </c>
      <c r="P82" s="19">
        <f t="shared" si="14"/>
        <v>0</v>
      </c>
      <c r="Q82" s="20">
        <v>0</v>
      </c>
    </row>
    <row r="83" spans="1:17" ht="15.75" x14ac:dyDescent="0.25">
      <c r="A83" s="13">
        <v>82</v>
      </c>
      <c r="B83" s="12"/>
      <c r="C83" s="12"/>
      <c r="D83" s="67"/>
      <c r="E83" s="12"/>
      <c r="F83" s="16"/>
      <c r="G83" s="17"/>
      <c r="H83" s="17"/>
      <c r="I83" s="17"/>
      <c r="J83" s="17"/>
      <c r="K83" s="17"/>
      <c r="L83" s="17"/>
      <c r="M83" s="18">
        <f t="shared" si="12"/>
        <v>0</v>
      </c>
      <c r="N83" s="32">
        <f t="shared" si="11"/>
        <v>0</v>
      </c>
      <c r="O83" s="19">
        <f t="shared" si="13"/>
        <v>0</v>
      </c>
      <c r="P83" s="19">
        <f t="shared" si="14"/>
        <v>0</v>
      </c>
      <c r="Q83" s="20">
        <v>0</v>
      </c>
    </row>
    <row r="84" spans="1:17" ht="15.75" x14ac:dyDescent="0.25">
      <c r="A84" s="13">
        <v>83</v>
      </c>
      <c r="B84" s="12"/>
      <c r="C84" s="12"/>
      <c r="D84" s="67"/>
      <c r="E84" s="12"/>
      <c r="F84" s="16"/>
      <c r="G84" s="17"/>
      <c r="H84" s="17"/>
      <c r="I84" s="17"/>
      <c r="J84" s="17"/>
      <c r="K84" s="17"/>
      <c r="L84" s="17"/>
      <c r="M84" s="18">
        <f t="shared" si="12"/>
        <v>0</v>
      </c>
      <c r="N84" s="32">
        <f t="shared" si="11"/>
        <v>0</v>
      </c>
      <c r="O84" s="19">
        <f t="shared" si="13"/>
        <v>0</v>
      </c>
      <c r="P84" s="19">
        <f t="shared" si="14"/>
        <v>0</v>
      </c>
      <c r="Q84" s="20">
        <v>0</v>
      </c>
    </row>
    <row r="85" spans="1:17" ht="15.75" x14ac:dyDescent="0.25">
      <c r="A85" s="13">
        <v>84</v>
      </c>
      <c r="B85" s="12"/>
      <c r="C85" s="12"/>
      <c r="D85" s="67"/>
      <c r="E85" s="12"/>
      <c r="F85" s="16"/>
      <c r="G85" s="17"/>
      <c r="H85" s="17"/>
      <c r="I85" s="17"/>
      <c r="J85" s="17"/>
      <c r="K85" s="17"/>
      <c r="L85" s="17"/>
      <c r="M85" s="18">
        <f t="shared" si="12"/>
        <v>0</v>
      </c>
      <c r="N85" s="32">
        <f t="shared" si="11"/>
        <v>0</v>
      </c>
      <c r="O85" s="19">
        <f t="shared" si="13"/>
        <v>0</v>
      </c>
      <c r="P85" s="19">
        <f t="shared" si="14"/>
        <v>0</v>
      </c>
      <c r="Q85" s="20">
        <v>0</v>
      </c>
    </row>
    <row r="86" spans="1:17" ht="15.75" x14ac:dyDescent="0.25">
      <c r="A86" s="13">
        <v>85</v>
      </c>
      <c r="B86" s="12"/>
      <c r="C86" s="12"/>
      <c r="D86" s="67"/>
      <c r="E86" s="12"/>
      <c r="F86" s="16"/>
      <c r="G86" s="17"/>
      <c r="H86" s="17"/>
      <c r="I86" s="17"/>
      <c r="J86" s="17"/>
      <c r="K86" s="17"/>
      <c r="L86" s="17"/>
      <c r="M86" s="18">
        <f t="shared" si="12"/>
        <v>0</v>
      </c>
      <c r="N86" s="32">
        <f t="shared" si="11"/>
        <v>0</v>
      </c>
      <c r="O86" s="19">
        <f t="shared" si="13"/>
        <v>0</v>
      </c>
      <c r="P86" s="19">
        <f t="shared" si="14"/>
        <v>0</v>
      </c>
      <c r="Q86" s="20">
        <v>0</v>
      </c>
    </row>
    <row r="87" spans="1:17" ht="15.75" x14ac:dyDescent="0.25">
      <c r="A87" s="13">
        <v>86</v>
      </c>
      <c r="B87" s="12"/>
      <c r="C87" s="12"/>
      <c r="D87" s="67"/>
      <c r="E87" s="12"/>
      <c r="F87" s="16"/>
      <c r="G87" s="17"/>
      <c r="H87" s="17"/>
      <c r="I87" s="17"/>
      <c r="J87" s="17"/>
      <c r="K87" s="17"/>
      <c r="L87" s="17"/>
      <c r="M87" s="18">
        <f t="shared" si="12"/>
        <v>0</v>
      </c>
      <c r="N87" s="32">
        <f t="shared" si="11"/>
        <v>0</v>
      </c>
      <c r="O87" s="19">
        <f t="shared" si="13"/>
        <v>0</v>
      </c>
      <c r="P87" s="19">
        <f t="shared" si="14"/>
        <v>0</v>
      </c>
      <c r="Q87" s="20">
        <v>0</v>
      </c>
    </row>
    <row r="88" spans="1:17" ht="15.75" x14ac:dyDescent="0.25">
      <c r="A88" s="13">
        <v>87</v>
      </c>
      <c r="B88" s="12"/>
      <c r="C88" s="12"/>
      <c r="D88" s="67"/>
      <c r="E88" s="12"/>
      <c r="F88" s="16"/>
      <c r="G88" s="17"/>
      <c r="H88" s="17"/>
      <c r="I88" s="17"/>
      <c r="J88" s="17"/>
      <c r="K88" s="17"/>
      <c r="L88" s="17"/>
      <c r="M88" s="18">
        <f t="shared" si="12"/>
        <v>0</v>
      </c>
      <c r="N88" s="32">
        <f t="shared" si="11"/>
        <v>0</v>
      </c>
      <c r="O88" s="19">
        <f t="shared" si="13"/>
        <v>0</v>
      </c>
      <c r="P88" s="19">
        <f t="shared" si="14"/>
        <v>0</v>
      </c>
      <c r="Q88" s="20">
        <v>0</v>
      </c>
    </row>
    <row r="89" spans="1:17" ht="15.75" x14ac:dyDescent="0.25">
      <c r="A89" s="13">
        <v>88</v>
      </c>
      <c r="B89" s="12"/>
      <c r="C89" s="12"/>
      <c r="D89" s="67"/>
      <c r="E89" s="12"/>
      <c r="F89" s="16"/>
      <c r="G89" s="17"/>
      <c r="H89" s="17"/>
      <c r="I89" s="17"/>
      <c r="J89" s="17"/>
      <c r="K89" s="17"/>
      <c r="L89" s="17"/>
      <c r="M89" s="18">
        <f t="shared" si="12"/>
        <v>0</v>
      </c>
      <c r="N89" s="32">
        <f t="shared" si="11"/>
        <v>0</v>
      </c>
      <c r="O89" s="19">
        <f t="shared" si="13"/>
        <v>0</v>
      </c>
      <c r="P89" s="19">
        <f t="shared" si="14"/>
        <v>0</v>
      </c>
      <c r="Q89" s="20">
        <v>0</v>
      </c>
    </row>
    <row r="90" spans="1:17" ht="15.75" x14ac:dyDescent="0.25">
      <c r="A90" s="13">
        <v>89</v>
      </c>
      <c r="B90" s="12"/>
      <c r="C90" s="12"/>
      <c r="D90" s="67"/>
      <c r="E90" s="12"/>
      <c r="F90" s="16"/>
      <c r="G90" s="17"/>
      <c r="H90" s="17"/>
      <c r="I90" s="17"/>
      <c r="J90" s="17"/>
      <c r="K90" s="17"/>
      <c r="L90" s="17"/>
      <c r="M90" s="18">
        <f t="shared" si="12"/>
        <v>0</v>
      </c>
      <c r="N90" s="32">
        <f t="shared" si="11"/>
        <v>0</v>
      </c>
      <c r="O90" s="19">
        <f t="shared" si="13"/>
        <v>0</v>
      </c>
      <c r="P90" s="19">
        <f t="shared" si="14"/>
        <v>0</v>
      </c>
      <c r="Q90" s="20">
        <v>0</v>
      </c>
    </row>
    <row r="91" spans="1:17" ht="15.75" x14ac:dyDescent="0.25">
      <c r="A91" s="13">
        <v>90</v>
      </c>
      <c r="B91" s="12"/>
      <c r="C91" s="12"/>
      <c r="D91" s="12"/>
      <c r="E91" s="12"/>
      <c r="F91" s="16"/>
      <c r="G91" s="17"/>
      <c r="H91" s="17"/>
      <c r="I91" s="17"/>
      <c r="J91" s="17"/>
      <c r="K91" s="17"/>
      <c r="L91" s="17"/>
      <c r="M91" s="18">
        <f t="shared" si="12"/>
        <v>0</v>
      </c>
      <c r="N91" s="32">
        <f t="shared" si="11"/>
        <v>0</v>
      </c>
      <c r="O91" s="19">
        <f t="shared" si="13"/>
        <v>0</v>
      </c>
      <c r="P91" s="19">
        <f t="shared" si="14"/>
        <v>0</v>
      </c>
      <c r="Q91" s="20">
        <v>0</v>
      </c>
    </row>
    <row r="92" spans="1:17" ht="15.75" x14ac:dyDescent="0.25">
      <c r="A92" s="13">
        <v>91</v>
      </c>
      <c r="B92" s="12"/>
      <c r="C92" s="12"/>
      <c r="D92" s="12"/>
      <c r="E92" s="12"/>
      <c r="F92" s="16"/>
      <c r="G92" s="17"/>
      <c r="H92" s="17"/>
      <c r="I92" s="17"/>
      <c r="J92" s="17"/>
      <c r="K92" s="17"/>
      <c r="L92" s="17"/>
      <c r="M92" s="18">
        <f t="shared" ref="M92:M111" si="15">SUM(G92:L92)-O92-P92</f>
        <v>0</v>
      </c>
      <c r="N92" s="32">
        <f t="shared" ref="N92:N111" si="16">ROUND((SUM(G92:L92)-SUM(O92:P92))*$C$1/3,4)</f>
        <v>0</v>
      </c>
      <c r="O92" s="19">
        <f t="shared" ref="O92:O111" si="17">MIN(G92:L92)</f>
        <v>0</v>
      </c>
      <c r="P92" s="19">
        <f t="shared" ref="P92:P111" si="18">MAX(G92:L92)</f>
        <v>0</v>
      </c>
      <c r="Q92" s="20">
        <v>0</v>
      </c>
    </row>
    <row r="93" spans="1:17" ht="15.75" x14ac:dyDescent="0.25">
      <c r="A93" s="13">
        <v>92</v>
      </c>
      <c r="B93" s="12"/>
      <c r="C93" s="12"/>
      <c r="D93" s="12"/>
      <c r="E93" s="12"/>
      <c r="F93" s="16"/>
      <c r="G93" s="17"/>
      <c r="H93" s="17"/>
      <c r="I93" s="17"/>
      <c r="J93" s="17"/>
      <c r="K93" s="17"/>
      <c r="L93" s="17"/>
      <c r="M93" s="18">
        <f t="shared" si="15"/>
        <v>0</v>
      </c>
      <c r="N93" s="32">
        <f t="shared" si="16"/>
        <v>0</v>
      </c>
      <c r="O93" s="19">
        <f t="shared" si="17"/>
        <v>0</v>
      </c>
      <c r="P93" s="19">
        <f t="shared" si="18"/>
        <v>0</v>
      </c>
      <c r="Q93" s="20">
        <v>0</v>
      </c>
    </row>
    <row r="94" spans="1:17" ht="15.75" x14ac:dyDescent="0.25">
      <c r="A94" s="13">
        <v>93</v>
      </c>
      <c r="B94" s="12"/>
      <c r="C94" s="12"/>
      <c r="D94" s="12"/>
      <c r="E94" s="12"/>
      <c r="F94" s="16"/>
      <c r="G94" s="17"/>
      <c r="H94" s="17"/>
      <c r="I94" s="17"/>
      <c r="J94" s="17"/>
      <c r="K94" s="17"/>
      <c r="L94" s="17"/>
      <c r="M94" s="18">
        <f t="shared" si="15"/>
        <v>0</v>
      </c>
      <c r="N94" s="32">
        <f t="shared" si="16"/>
        <v>0</v>
      </c>
      <c r="O94" s="19">
        <f t="shared" si="17"/>
        <v>0</v>
      </c>
      <c r="P94" s="19">
        <f t="shared" si="18"/>
        <v>0</v>
      </c>
      <c r="Q94" s="20">
        <v>0</v>
      </c>
    </row>
    <row r="95" spans="1:17" ht="15.75" x14ac:dyDescent="0.25">
      <c r="A95" s="13">
        <v>94</v>
      </c>
      <c r="B95" s="12"/>
      <c r="C95" s="12"/>
      <c r="D95" s="12"/>
      <c r="E95" s="12"/>
      <c r="F95" s="16"/>
      <c r="G95" s="17"/>
      <c r="H95" s="17"/>
      <c r="I95" s="17"/>
      <c r="J95" s="17"/>
      <c r="K95" s="17"/>
      <c r="L95" s="17"/>
      <c r="M95" s="18">
        <f t="shared" si="15"/>
        <v>0</v>
      </c>
      <c r="N95" s="32">
        <f t="shared" si="16"/>
        <v>0</v>
      </c>
      <c r="O95" s="19">
        <f t="shared" si="17"/>
        <v>0</v>
      </c>
      <c r="P95" s="19">
        <f t="shared" si="18"/>
        <v>0</v>
      </c>
      <c r="Q95" s="20">
        <v>0</v>
      </c>
    </row>
    <row r="96" spans="1:17" ht="15.75" x14ac:dyDescent="0.25">
      <c r="A96" s="13">
        <v>95</v>
      </c>
      <c r="B96" s="12"/>
      <c r="C96" s="12"/>
      <c r="D96" s="12"/>
      <c r="E96" s="12"/>
      <c r="F96" s="16"/>
      <c r="G96" s="17"/>
      <c r="H96" s="17"/>
      <c r="I96" s="17"/>
      <c r="J96" s="17"/>
      <c r="K96" s="17"/>
      <c r="L96" s="17"/>
      <c r="M96" s="18">
        <f t="shared" si="15"/>
        <v>0</v>
      </c>
      <c r="N96" s="32">
        <f t="shared" si="16"/>
        <v>0</v>
      </c>
      <c r="O96" s="19">
        <f t="shared" si="17"/>
        <v>0</v>
      </c>
      <c r="P96" s="19">
        <f t="shared" si="18"/>
        <v>0</v>
      </c>
      <c r="Q96" s="20">
        <v>0</v>
      </c>
    </row>
    <row r="97" spans="1:17" ht="15.75" x14ac:dyDescent="0.25">
      <c r="A97" s="13">
        <v>96</v>
      </c>
      <c r="B97" s="12"/>
      <c r="C97" s="12"/>
      <c r="D97" s="12"/>
      <c r="E97" s="12"/>
      <c r="F97" s="16"/>
      <c r="G97" s="17"/>
      <c r="H97" s="17"/>
      <c r="I97" s="17"/>
      <c r="J97" s="17"/>
      <c r="K97" s="17"/>
      <c r="L97" s="17"/>
      <c r="M97" s="18">
        <f t="shared" si="15"/>
        <v>0</v>
      </c>
      <c r="N97" s="32">
        <f t="shared" si="16"/>
        <v>0</v>
      </c>
      <c r="O97" s="19">
        <f t="shared" si="17"/>
        <v>0</v>
      </c>
      <c r="P97" s="19">
        <f t="shared" si="18"/>
        <v>0</v>
      </c>
      <c r="Q97" s="20">
        <v>0</v>
      </c>
    </row>
    <row r="98" spans="1:17" ht="15.75" x14ac:dyDescent="0.25">
      <c r="A98" s="13">
        <v>97</v>
      </c>
      <c r="B98" s="12"/>
      <c r="C98" s="12"/>
      <c r="D98" s="12"/>
      <c r="E98" s="12"/>
      <c r="F98" s="16"/>
      <c r="G98" s="17"/>
      <c r="H98" s="17"/>
      <c r="I98" s="17"/>
      <c r="J98" s="17"/>
      <c r="K98" s="17"/>
      <c r="L98" s="17"/>
      <c r="M98" s="18">
        <f t="shared" si="15"/>
        <v>0</v>
      </c>
      <c r="N98" s="32">
        <f t="shared" si="16"/>
        <v>0</v>
      </c>
      <c r="O98" s="19">
        <f t="shared" si="17"/>
        <v>0</v>
      </c>
      <c r="P98" s="19">
        <f t="shared" si="18"/>
        <v>0</v>
      </c>
      <c r="Q98" s="20">
        <v>0</v>
      </c>
    </row>
    <row r="99" spans="1:17" ht="15.75" x14ac:dyDescent="0.25">
      <c r="A99" s="13">
        <v>98</v>
      </c>
      <c r="B99" s="12"/>
      <c r="C99" s="12"/>
      <c r="D99" s="12"/>
      <c r="E99" s="12"/>
      <c r="F99" s="16"/>
      <c r="G99" s="17"/>
      <c r="H99" s="17"/>
      <c r="I99" s="17"/>
      <c r="J99" s="17"/>
      <c r="K99" s="17"/>
      <c r="L99" s="17"/>
      <c r="M99" s="18">
        <f t="shared" si="15"/>
        <v>0</v>
      </c>
      <c r="N99" s="32">
        <f t="shared" si="16"/>
        <v>0</v>
      </c>
      <c r="O99" s="19">
        <f t="shared" si="17"/>
        <v>0</v>
      </c>
      <c r="P99" s="19">
        <f t="shared" si="18"/>
        <v>0</v>
      </c>
      <c r="Q99" s="20">
        <v>0</v>
      </c>
    </row>
    <row r="100" spans="1:17" ht="15.75" x14ac:dyDescent="0.25">
      <c r="A100" s="13">
        <v>99</v>
      </c>
      <c r="B100" s="12"/>
      <c r="C100" s="12"/>
      <c r="D100" s="12"/>
      <c r="E100" s="12"/>
      <c r="F100" s="16"/>
      <c r="G100" s="17"/>
      <c r="H100" s="17"/>
      <c r="I100" s="17"/>
      <c r="J100" s="17"/>
      <c r="K100" s="17"/>
      <c r="L100" s="17"/>
      <c r="M100" s="18">
        <f t="shared" si="15"/>
        <v>0</v>
      </c>
      <c r="N100" s="32">
        <f t="shared" si="16"/>
        <v>0</v>
      </c>
      <c r="O100" s="19">
        <f t="shared" si="17"/>
        <v>0</v>
      </c>
      <c r="P100" s="19">
        <f t="shared" si="18"/>
        <v>0</v>
      </c>
      <c r="Q100" s="20">
        <v>0</v>
      </c>
    </row>
    <row r="101" spans="1:17" ht="15.75" x14ac:dyDescent="0.25">
      <c r="A101" s="13">
        <v>100</v>
      </c>
      <c r="B101" s="12"/>
      <c r="C101" s="12"/>
      <c r="D101" s="12"/>
      <c r="E101" s="12"/>
      <c r="F101" s="16"/>
      <c r="G101" s="17"/>
      <c r="H101" s="17"/>
      <c r="I101" s="17"/>
      <c r="J101" s="17"/>
      <c r="K101" s="17"/>
      <c r="L101" s="17"/>
      <c r="M101" s="18">
        <f t="shared" si="15"/>
        <v>0</v>
      </c>
      <c r="N101" s="32">
        <f t="shared" si="16"/>
        <v>0</v>
      </c>
      <c r="O101" s="19">
        <f t="shared" si="17"/>
        <v>0</v>
      </c>
      <c r="P101" s="19">
        <f t="shared" si="18"/>
        <v>0</v>
      </c>
      <c r="Q101" s="20">
        <v>0</v>
      </c>
    </row>
    <row r="102" spans="1:17" ht="15.75" x14ac:dyDescent="0.25">
      <c r="A102" s="13">
        <v>101</v>
      </c>
      <c r="B102" s="12"/>
      <c r="C102" s="12"/>
      <c r="D102" s="12"/>
      <c r="E102" s="12"/>
      <c r="F102" s="16"/>
      <c r="G102" s="17"/>
      <c r="H102" s="17"/>
      <c r="I102" s="17"/>
      <c r="J102" s="17"/>
      <c r="K102" s="17"/>
      <c r="L102" s="17"/>
      <c r="M102" s="18">
        <f t="shared" si="15"/>
        <v>0</v>
      </c>
      <c r="N102" s="32">
        <f t="shared" si="16"/>
        <v>0</v>
      </c>
      <c r="O102" s="19">
        <f t="shared" si="17"/>
        <v>0</v>
      </c>
      <c r="P102" s="19">
        <f t="shared" si="18"/>
        <v>0</v>
      </c>
      <c r="Q102" s="20">
        <v>0</v>
      </c>
    </row>
    <row r="103" spans="1:17" ht="15.75" x14ac:dyDescent="0.25">
      <c r="A103" s="13">
        <v>102</v>
      </c>
      <c r="B103" s="12"/>
      <c r="C103" s="12"/>
      <c r="D103" s="12"/>
      <c r="E103" s="12"/>
      <c r="F103" s="16"/>
      <c r="G103" s="17"/>
      <c r="H103" s="17"/>
      <c r="I103" s="17"/>
      <c r="J103" s="17"/>
      <c r="K103" s="17"/>
      <c r="L103" s="17"/>
      <c r="M103" s="18">
        <f t="shared" si="15"/>
        <v>0</v>
      </c>
      <c r="N103" s="32">
        <f t="shared" si="16"/>
        <v>0</v>
      </c>
      <c r="O103" s="19">
        <f t="shared" si="17"/>
        <v>0</v>
      </c>
      <c r="P103" s="19">
        <f t="shared" si="18"/>
        <v>0</v>
      </c>
      <c r="Q103" s="20">
        <v>0</v>
      </c>
    </row>
    <row r="104" spans="1:17" ht="15.75" x14ac:dyDescent="0.25">
      <c r="A104" s="13">
        <v>103</v>
      </c>
      <c r="B104" s="12"/>
      <c r="C104" s="12"/>
      <c r="D104" s="12"/>
      <c r="E104" s="12"/>
      <c r="F104" s="16"/>
      <c r="G104" s="17"/>
      <c r="H104" s="17"/>
      <c r="I104" s="17"/>
      <c r="J104" s="17"/>
      <c r="K104" s="17"/>
      <c r="L104" s="17"/>
      <c r="M104" s="18">
        <f t="shared" si="15"/>
        <v>0</v>
      </c>
      <c r="N104" s="32">
        <f t="shared" si="16"/>
        <v>0</v>
      </c>
      <c r="O104" s="19">
        <f t="shared" si="17"/>
        <v>0</v>
      </c>
      <c r="P104" s="19">
        <f t="shared" si="18"/>
        <v>0</v>
      </c>
      <c r="Q104" s="20">
        <v>0</v>
      </c>
    </row>
    <row r="105" spans="1:17" ht="15.75" x14ac:dyDescent="0.25">
      <c r="A105" s="13">
        <v>104</v>
      </c>
      <c r="B105" s="12"/>
      <c r="C105" s="12"/>
      <c r="D105" s="12"/>
      <c r="E105" s="12"/>
      <c r="F105" s="16"/>
      <c r="G105" s="17"/>
      <c r="H105" s="17"/>
      <c r="I105" s="17"/>
      <c r="J105" s="17"/>
      <c r="K105" s="17"/>
      <c r="L105" s="17"/>
      <c r="M105" s="18">
        <f t="shared" si="15"/>
        <v>0</v>
      </c>
      <c r="N105" s="32">
        <f t="shared" si="16"/>
        <v>0</v>
      </c>
      <c r="O105" s="19">
        <f t="shared" si="17"/>
        <v>0</v>
      </c>
      <c r="P105" s="19">
        <f t="shared" si="18"/>
        <v>0</v>
      </c>
      <c r="Q105" s="20">
        <v>0</v>
      </c>
    </row>
    <row r="106" spans="1:17" ht="15.75" x14ac:dyDescent="0.25">
      <c r="A106" s="13">
        <v>105</v>
      </c>
      <c r="B106" s="12"/>
      <c r="C106" s="12"/>
      <c r="D106" s="12"/>
      <c r="E106" s="12"/>
      <c r="F106" s="16"/>
      <c r="G106" s="17"/>
      <c r="H106" s="17"/>
      <c r="I106" s="17"/>
      <c r="J106" s="17"/>
      <c r="K106" s="17"/>
      <c r="L106" s="17"/>
      <c r="M106" s="18">
        <f t="shared" si="15"/>
        <v>0</v>
      </c>
      <c r="N106" s="32">
        <f t="shared" si="16"/>
        <v>0</v>
      </c>
      <c r="O106" s="19">
        <f t="shared" si="17"/>
        <v>0</v>
      </c>
      <c r="P106" s="19">
        <f t="shared" si="18"/>
        <v>0</v>
      </c>
      <c r="Q106" s="20">
        <v>0</v>
      </c>
    </row>
    <row r="107" spans="1:17" ht="15.75" x14ac:dyDescent="0.25">
      <c r="A107" s="13">
        <v>106</v>
      </c>
      <c r="B107" s="12"/>
      <c r="C107" s="12"/>
      <c r="D107" s="12"/>
      <c r="E107" s="12"/>
      <c r="F107" s="16"/>
      <c r="G107" s="17"/>
      <c r="H107" s="17"/>
      <c r="I107" s="17"/>
      <c r="J107" s="17"/>
      <c r="K107" s="17"/>
      <c r="L107" s="17"/>
      <c r="M107" s="18">
        <f t="shared" si="15"/>
        <v>0</v>
      </c>
      <c r="N107" s="32">
        <f t="shared" si="16"/>
        <v>0</v>
      </c>
      <c r="O107" s="19">
        <f t="shared" si="17"/>
        <v>0</v>
      </c>
      <c r="P107" s="19">
        <f t="shared" si="18"/>
        <v>0</v>
      </c>
      <c r="Q107" s="20">
        <v>0</v>
      </c>
    </row>
    <row r="108" spans="1:17" ht="15.75" x14ac:dyDescent="0.25">
      <c r="A108" s="13">
        <v>107</v>
      </c>
      <c r="B108" s="12"/>
      <c r="C108" s="12"/>
      <c r="D108" s="12"/>
      <c r="E108" s="12"/>
      <c r="F108" s="16"/>
      <c r="G108" s="17"/>
      <c r="H108" s="17"/>
      <c r="I108" s="17"/>
      <c r="J108" s="17"/>
      <c r="K108" s="17"/>
      <c r="L108" s="17"/>
      <c r="M108" s="18">
        <f t="shared" si="15"/>
        <v>0</v>
      </c>
      <c r="N108" s="32">
        <f t="shared" si="16"/>
        <v>0</v>
      </c>
      <c r="O108" s="19">
        <f t="shared" si="17"/>
        <v>0</v>
      </c>
      <c r="P108" s="19">
        <f t="shared" si="18"/>
        <v>0</v>
      </c>
      <c r="Q108" s="20">
        <v>0</v>
      </c>
    </row>
    <row r="109" spans="1:17" ht="15.75" x14ac:dyDescent="0.25">
      <c r="A109" s="13">
        <v>108</v>
      </c>
      <c r="B109" s="12"/>
      <c r="C109" s="12"/>
      <c r="D109" s="12"/>
      <c r="E109" s="12"/>
      <c r="F109" s="16"/>
      <c r="G109" s="17"/>
      <c r="H109" s="17"/>
      <c r="I109" s="17"/>
      <c r="J109" s="17"/>
      <c r="K109" s="17"/>
      <c r="L109" s="17"/>
      <c r="M109" s="18">
        <f t="shared" si="15"/>
        <v>0</v>
      </c>
      <c r="N109" s="32">
        <f t="shared" si="16"/>
        <v>0</v>
      </c>
      <c r="O109" s="19">
        <f t="shared" si="17"/>
        <v>0</v>
      </c>
      <c r="P109" s="19">
        <f t="shared" si="18"/>
        <v>0</v>
      </c>
      <c r="Q109" s="20">
        <v>0</v>
      </c>
    </row>
    <row r="110" spans="1:17" ht="15.75" x14ac:dyDescent="0.25">
      <c r="A110" s="13">
        <v>109</v>
      </c>
      <c r="B110" s="12"/>
      <c r="C110" s="12"/>
      <c r="D110" s="12"/>
      <c r="E110" s="12"/>
      <c r="F110" s="16"/>
      <c r="G110" s="17"/>
      <c r="H110" s="17"/>
      <c r="I110" s="17"/>
      <c r="J110" s="17"/>
      <c r="K110" s="17"/>
      <c r="L110" s="17"/>
      <c r="M110" s="18">
        <f t="shared" si="15"/>
        <v>0</v>
      </c>
      <c r="N110" s="32">
        <f t="shared" si="16"/>
        <v>0</v>
      </c>
      <c r="O110" s="19">
        <f t="shared" si="17"/>
        <v>0</v>
      </c>
      <c r="P110" s="19">
        <f t="shared" si="18"/>
        <v>0</v>
      </c>
      <c r="Q110" s="20">
        <v>0</v>
      </c>
    </row>
    <row r="111" spans="1:17" ht="15.75" x14ac:dyDescent="0.25">
      <c r="A111" s="13">
        <v>110</v>
      </c>
      <c r="B111" s="12"/>
      <c r="C111" s="12"/>
      <c r="D111" s="12"/>
      <c r="E111" s="12"/>
      <c r="F111" s="16"/>
      <c r="G111" s="17"/>
      <c r="H111" s="17"/>
      <c r="I111" s="17"/>
      <c r="J111" s="17"/>
      <c r="K111" s="17"/>
      <c r="L111" s="17"/>
      <c r="M111" s="18">
        <f t="shared" si="15"/>
        <v>0</v>
      </c>
      <c r="N111" s="32">
        <f t="shared" si="16"/>
        <v>0</v>
      </c>
      <c r="O111" s="19">
        <f t="shared" si="17"/>
        <v>0</v>
      </c>
      <c r="P111" s="19">
        <f t="shared" si="18"/>
        <v>0</v>
      </c>
      <c r="Q111" s="20">
        <v>0</v>
      </c>
    </row>
  </sheetData>
  <phoneticPr fontId="0" type="noConversion"/>
  <pageMargins left="0.4" right="0.34" top="0.33" bottom="0.33" header="0.22" footer="0.24"/>
  <pageSetup paperSize="9" scale="5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W123"/>
  <sheetViews>
    <sheetView tabSelected="1" topLeftCell="A10" zoomScale="70" zoomScaleNormal="70" workbookViewId="0">
      <selection activeCell="B42" sqref="B42:F42"/>
    </sheetView>
  </sheetViews>
  <sheetFormatPr defaultRowHeight="20.25" x14ac:dyDescent="0.3"/>
  <cols>
    <col min="1" max="1" width="8.7109375" style="25" customWidth="1"/>
    <col min="2" max="2" width="33.140625" style="25" customWidth="1"/>
    <col min="3" max="3" width="13.5703125" style="25" customWidth="1"/>
    <col min="4" max="4" width="14.5703125" style="22" customWidth="1"/>
    <col min="5" max="5" width="18.140625" style="22" customWidth="1"/>
    <col min="6" max="6" width="13.7109375" style="22" customWidth="1"/>
    <col min="7" max="7" width="11.85546875" style="22" customWidth="1"/>
    <col min="8" max="11" width="15.28515625" style="25" customWidth="1"/>
    <col min="12" max="12" width="15.42578125" style="25" customWidth="1"/>
    <col min="13" max="13" width="16.5703125" style="24" customWidth="1"/>
    <col min="14" max="14" width="13.42578125" style="26" customWidth="1"/>
    <col min="15" max="16384" width="9.140625" style="25"/>
  </cols>
  <sheetData>
    <row r="1" spans="1:23" s="31" customFormat="1" ht="126.75" customHeight="1" x14ac:dyDescent="0.2">
      <c r="A1" s="135" t="s">
        <v>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68"/>
      <c r="P1" s="68"/>
      <c r="Q1" s="68"/>
      <c r="R1" s="68"/>
      <c r="S1" s="68"/>
      <c r="T1" s="68"/>
      <c r="U1" s="68"/>
      <c r="V1" s="30"/>
      <c r="W1" s="30"/>
    </row>
    <row r="2" spans="1:23" s="65" customFormat="1" ht="33" customHeight="1" x14ac:dyDescent="0.2">
      <c r="A2" s="61" t="s">
        <v>69</v>
      </c>
      <c r="B2" s="62"/>
      <c r="C2" s="62"/>
      <c r="D2" s="62"/>
      <c r="E2" s="62"/>
      <c r="F2" s="63"/>
      <c r="G2" s="133" t="s">
        <v>29</v>
      </c>
      <c r="H2" s="134"/>
      <c r="I2" s="62"/>
      <c r="J2" s="62"/>
      <c r="K2" s="62"/>
      <c r="L2" s="62"/>
      <c r="M2" s="62"/>
      <c r="N2" s="62"/>
      <c r="O2" s="64"/>
      <c r="P2" s="64"/>
      <c r="Q2" s="64"/>
      <c r="R2" s="64"/>
      <c r="S2" s="64"/>
      <c r="T2" s="64"/>
      <c r="U2" s="64"/>
      <c r="V2" s="64"/>
      <c r="W2" s="64"/>
    </row>
    <row r="3" spans="1:23" s="28" customFormat="1" ht="38.25" customHeight="1" x14ac:dyDescent="0.35">
      <c r="A3" s="40"/>
      <c r="B3" s="41"/>
      <c r="C3" s="41"/>
      <c r="D3" s="42"/>
      <c r="E3" s="42"/>
      <c r="H3" s="43" t="s">
        <v>26</v>
      </c>
      <c r="I3" s="89" t="s">
        <v>61</v>
      </c>
      <c r="J3" s="82"/>
      <c r="K3" s="82"/>
      <c r="L3" s="82"/>
      <c r="M3" s="82"/>
      <c r="N3" s="82"/>
      <c r="P3" s="29"/>
    </row>
    <row r="4" spans="1:23" s="23" customFormat="1" ht="21" x14ac:dyDescent="0.35">
      <c r="A4" s="44"/>
      <c r="B4" s="42"/>
      <c r="C4" s="42"/>
      <c r="D4" s="41"/>
      <c r="E4" s="41"/>
      <c r="G4" s="41"/>
      <c r="H4" s="45"/>
      <c r="I4" s="78" t="s">
        <v>20</v>
      </c>
      <c r="J4" s="79"/>
      <c r="K4" s="80" t="s">
        <v>21</v>
      </c>
      <c r="L4" s="85"/>
      <c r="M4" s="80" t="s">
        <v>22</v>
      </c>
      <c r="N4" s="81"/>
    </row>
    <row r="5" spans="1:23" s="23" customFormat="1" ht="21" x14ac:dyDescent="0.35">
      <c r="A5" s="44"/>
      <c r="B5" s="42"/>
      <c r="C5" s="42"/>
      <c r="D5" s="41"/>
      <c r="E5" s="41"/>
      <c r="G5" s="41"/>
      <c r="H5" s="45"/>
      <c r="I5" s="46"/>
      <c r="J5" s="47"/>
      <c r="K5" s="46"/>
      <c r="L5" s="53"/>
      <c r="M5" s="46"/>
      <c r="N5" s="47"/>
    </row>
    <row r="6" spans="1:23" s="23" customFormat="1" ht="21" x14ac:dyDescent="0.35">
      <c r="A6" s="48" t="s">
        <v>0</v>
      </c>
      <c r="B6" s="49" t="s">
        <v>70</v>
      </c>
      <c r="C6" s="41"/>
      <c r="D6" s="50">
        <v>2.8</v>
      </c>
      <c r="E6" s="50"/>
      <c r="G6" s="41" t="s">
        <v>17</v>
      </c>
      <c r="H6" s="45">
        <v>1</v>
      </c>
      <c r="I6" s="86" t="s">
        <v>50</v>
      </c>
      <c r="J6" s="87"/>
      <c r="K6" s="86" t="s">
        <v>54</v>
      </c>
      <c r="L6" s="88"/>
      <c r="M6" s="86" t="s">
        <v>56</v>
      </c>
      <c r="N6" s="47"/>
    </row>
    <row r="7" spans="1:23" s="23" customFormat="1" ht="21" x14ac:dyDescent="0.35">
      <c r="A7" s="48" t="s">
        <v>1</v>
      </c>
      <c r="B7" s="49" t="s">
        <v>71</v>
      </c>
      <c r="C7" s="41"/>
      <c r="D7" s="50">
        <v>2.6</v>
      </c>
      <c r="E7" s="50"/>
      <c r="G7" s="41"/>
      <c r="H7" s="45">
        <v>2</v>
      </c>
      <c r="I7" s="86" t="s">
        <v>51</v>
      </c>
      <c r="J7" s="87"/>
      <c r="K7" s="86" t="s">
        <v>55</v>
      </c>
      <c r="L7" s="88"/>
      <c r="M7" s="86" t="s">
        <v>57</v>
      </c>
      <c r="N7" s="47"/>
    </row>
    <row r="8" spans="1:23" s="23" customFormat="1" ht="21" x14ac:dyDescent="0.35">
      <c r="A8" s="48" t="s">
        <v>2</v>
      </c>
      <c r="B8" s="49" t="s">
        <v>72</v>
      </c>
      <c r="C8" s="41"/>
      <c r="D8" s="50">
        <v>2.8</v>
      </c>
      <c r="E8" s="50"/>
      <c r="G8" s="41"/>
      <c r="H8" s="45">
        <v>3</v>
      </c>
      <c r="I8" s="86" t="s">
        <v>52</v>
      </c>
      <c r="J8" s="87"/>
      <c r="K8" s="86" t="s">
        <v>113</v>
      </c>
      <c r="L8" s="88"/>
      <c r="M8" s="86" t="s">
        <v>58</v>
      </c>
      <c r="N8" s="47"/>
    </row>
    <row r="9" spans="1:23" s="23" customFormat="1" ht="21" x14ac:dyDescent="0.35">
      <c r="A9" s="48"/>
      <c r="B9" s="49"/>
      <c r="C9" s="41"/>
      <c r="D9" s="56">
        <f>SUM('FIG 1'!C1,'FIG 2'!C1,'FIG 3'!C1,)</f>
        <v>8.1999999999999993</v>
      </c>
      <c r="E9" s="50"/>
      <c r="G9" s="41"/>
      <c r="H9" s="45">
        <v>4</v>
      </c>
      <c r="I9" s="86" t="s">
        <v>53</v>
      </c>
      <c r="J9" s="87"/>
      <c r="K9" s="86" t="s">
        <v>114</v>
      </c>
      <c r="L9" s="88"/>
      <c r="M9" s="86" t="s">
        <v>59</v>
      </c>
      <c r="N9" s="47"/>
    </row>
    <row r="10" spans="1:23" s="23" customFormat="1" ht="21" x14ac:dyDescent="0.35">
      <c r="A10" s="44"/>
      <c r="B10" s="42"/>
      <c r="C10" s="42"/>
      <c r="D10" s="41"/>
      <c r="E10" s="41"/>
      <c r="G10" s="41"/>
      <c r="H10" s="45">
        <v>5</v>
      </c>
      <c r="I10" s="86" t="s">
        <v>112</v>
      </c>
      <c r="J10" s="87"/>
      <c r="K10" s="86" t="s">
        <v>115</v>
      </c>
      <c r="L10" s="88"/>
      <c r="M10" s="86" t="s">
        <v>60</v>
      </c>
      <c r="N10" s="47"/>
    </row>
    <row r="11" spans="1:23" s="23" customFormat="1" ht="21" x14ac:dyDescent="0.35">
      <c r="A11" s="44"/>
      <c r="B11" s="42"/>
      <c r="C11" s="42"/>
      <c r="D11" s="41"/>
      <c r="E11" s="41"/>
      <c r="G11" s="41"/>
      <c r="H11" s="45"/>
      <c r="I11" s="51"/>
      <c r="J11" s="52"/>
      <c r="K11" s="51"/>
      <c r="L11" s="84"/>
      <c r="M11" s="51"/>
      <c r="N11" s="52"/>
    </row>
    <row r="12" spans="1:23" s="23" customFormat="1" ht="21" x14ac:dyDescent="0.35">
      <c r="A12" s="44"/>
      <c r="B12" s="42"/>
      <c r="C12" s="42"/>
      <c r="E12" s="41"/>
      <c r="F12" s="41"/>
      <c r="G12" s="41"/>
      <c r="H12" s="53"/>
      <c r="I12" s="53"/>
      <c r="J12" s="53"/>
      <c r="K12" s="53"/>
      <c r="L12" s="53"/>
      <c r="M12" s="53"/>
      <c r="N12" s="53"/>
    </row>
    <row r="13" spans="1:23" s="27" customFormat="1" ht="41.25" customHeight="1" x14ac:dyDescent="0.2">
      <c r="A13" s="54" t="s">
        <v>24</v>
      </c>
      <c r="B13" s="55" t="s">
        <v>31</v>
      </c>
      <c r="C13" s="54" t="s">
        <v>27</v>
      </c>
      <c r="D13" s="27" t="s">
        <v>32</v>
      </c>
      <c r="E13" s="56" t="s">
        <v>42</v>
      </c>
      <c r="F13" s="54" t="s">
        <v>30</v>
      </c>
      <c r="G13" s="57" t="s">
        <v>28</v>
      </c>
      <c r="H13" s="54" t="s">
        <v>6</v>
      </c>
      <c r="I13" s="54" t="s">
        <v>7</v>
      </c>
      <c r="J13" s="54" t="s">
        <v>8</v>
      </c>
      <c r="K13" s="54" t="s">
        <v>25</v>
      </c>
      <c r="L13" s="57" t="s">
        <v>9</v>
      </c>
      <c r="M13" s="58" t="s">
        <v>4</v>
      </c>
      <c r="N13" s="59" t="s">
        <v>5</v>
      </c>
    </row>
    <row r="14" spans="1:23" ht="25.5" customHeight="1" x14ac:dyDescent="0.35">
      <c r="A14" s="66">
        <v>1</v>
      </c>
      <c r="B14" s="76" t="s">
        <v>73</v>
      </c>
      <c r="C14" s="76" t="s">
        <v>106</v>
      </c>
      <c r="D14" s="93" t="s">
        <v>38</v>
      </c>
      <c r="E14" s="92">
        <v>856136</v>
      </c>
      <c r="F14" s="91">
        <v>37049</v>
      </c>
      <c r="G14" s="76"/>
      <c r="H14" s="35">
        <f>'FIG 1'!N2</f>
        <v>15.306699999999999</v>
      </c>
      <c r="I14" s="35">
        <f>'FIG 2'!N2</f>
        <v>13.26</v>
      </c>
      <c r="J14" s="35">
        <f>'FIG 3'!N2</f>
        <v>12.88</v>
      </c>
      <c r="K14" s="36">
        <f t="shared" ref="K14:K45" si="0">SUM(H14:J14)</f>
        <v>41.4467</v>
      </c>
      <c r="L14" s="36">
        <f t="shared" ref="L14:L45" si="1">ROUND((K14/$D$9)*10,4)</f>
        <v>50.544800000000002</v>
      </c>
      <c r="M14" s="37">
        <f>SUM('FIG 1'!Q2,'FIG 2'!Q2,'FIG 3'!Q2)</f>
        <v>0</v>
      </c>
      <c r="N14" s="36">
        <f t="shared" ref="N14:N45" si="2">L14-M14</f>
        <v>50.544800000000002</v>
      </c>
    </row>
    <row r="15" spans="1:23" ht="25.5" customHeight="1" x14ac:dyDescent="0.35">
      <c r="A15" s="66">
        <v>2</v>
      </c>
      <c r="B15" s="117" t="s">
        <v>74</v>
      </c>
      <c r="C15" s="117" t="s">
        <v>39</v>
      </c>
      <c r="D15" s="118" t="s">
        <v>36</v>
      </c>
      <c r="E15" s="119">
        <v>444394</v>
      </c>
      <c r="F15" s="120">
        <v>36080</v>
      </c>
      <c r="G15" s="76"/>
      <c r="H15" s="35">
        <f>'FIG 1'!N3</f>
        <v>0</v>
      </c>
      <c r="I15" s="35">
        <f>'FIG 2'!N3</f>
        <v>0</v>
      </c>
      <c r="J15" s="35">
        <f>'FIG 3'!N3</f>
        <v>0</v>
      </c>
      <c r="K15" s="36">
        <f t="shared" si="0"/>
        <v>0</v>
      </c>
      <c r="L15" s="36">
        <f t="shared" si="1"/>
        <v>0</v>
      </c>
      <c r="M15" s="37">
        <f>SUM('FIG 1'!Q3,'FIG 2'!Q3,'FIG 3'!Q3)</f>
        <v>0</v>
      </c>
      <c r="N15" s="36">
        <f t="shared" si="2"/>
        <v>0</v>
      </c>
    </row>
    <row r="16" spans="1:23" ht="25.5" customHeight="1" x14ac:dyDescent="0.35">
      <c r="A16" s="66">
        <v>3</v>
      </c>
      <c r="B16" s="121" t="s">
        <v>75</v>
      </c>
      <c r="C16" s="117" t="s">
        <v>39</v>
      </c>
      <c r="D16" s="118" t="s">
        <v>36</v>
      </c>
      <c r="E16" s="119">
        <v>361846</v>
      </c>
      <c r="F16" s="120">
        <v>36125</v>
      </c>
      <c r="G16" s="76"/>
      <c r="H16" s="35">
        <f>'FIG 1'!N4</f>
        <v>0</v>
      </c>
      <c r="I16" s="35">
        <f>'FIG 2'!N4</f>
        <v>0</v>
      </c>
      <c r="J16" s="35">
        <f>'FIG 3'!N4</f>
        <v>0</v>
      </c>
      <c r="K16" s="36">
        <f t="shared" si="0"/>
        <v>0</v>
      </c>
      <c r="L16" s="36">
        <f t="shared" si="1"/>
        <v>0</v>
      </c>
      <c r="M16" s="37">
        <f>SUM('FIG 1'!Q4,'FIG 2'!Q4,'FIG 3'!Q4)</f>
        <v>0</v>
      </c>
      <c r="N16" s="36">
        <f t="shared" si="2"/>
        <v>0</v>
      </c>
    </row>
    <row r="17" spans="1:14" ht="25.5" customHeight="1" x14ac:dyDescent="0.35">
      <c r="A17" s="66">
        <v>4</v>
      </c>
      <c r="B17" s="77" t="s">
        <v>76</v>
      </c>
      <c r="C17" s="76" t="s">
        <v>41</v>
      </c>
      <c r="D17" s="93" t="s">
        <v>107</v>
      </c>
      <c r="E17" s="90">
        <v>391710</v>
      </c>
      <c r="F17" s="91">
        <v>36742</v>
      </c>
      <c r="G17" s="76" t="s">
        <v>49</v>
      </c>
      <c r="H17" s="35">
        <f>'FIG 1'!N5</f>
        <v>16.4267</v>
      </c>
      <c r="I17" s="35">
        <f>'FIG 2'!N5</f>
        <v>12.22</v>
      </c>
      <c r="J17" s="35">
        <f>'FIG 3'!N5</f>
        <v>15.0267</v>
      </c>
      <c r="K17" s="36">
        <f t="shared" si="0"/>
        <v>43.673400000000001</v>
      </c>
      <c r="L17" s="36">
        <f t="shared" si="1"/>
        <v>53.260199999999998</v>
      </c>
      <c r="M17" s="37">
        <f>SUM('FIG 1'!Q5,'FIG 2'!Q5,'FIG 3'!Q5)</f>
        <v>0</v>
      </c>
      <c r="N17" s="36">
        <f t="shared" si="2"/>
        <v>53.260199999999998</v>
      </c>
    </row>
    <row r="18" spans="1:14" ht="25.5" customHeight="1" x14ac:dyDescent="0.35">
      <c r="A18" s="66">
        <v>5</v>
      </c>
      <c r="B18" s="76" t="s">
        <v>77</v>
      </c>
      <c r="C18" s="76" t="s">
        <v>40</v>
      </c>
      <c r="D18" s="93" t="s">
        <v>108</v>
      </c>
      <c r="E18" s="90">
        <v>61039</v>
      </c>
      <c r="F18" s="91">
        <v>34674</v>
      </c>
      <c r="G18" s="76" t="s">
        <v>49</v>
      </c>
      <c r="H18" s="35">
        <f>'FIG 1'!N6</f>
        <v>16.4267</v>
      </c>
      <c r="I18" s="35">
        <f>'FIG 2'!N6</f>
        <v>15.4267</v>
      </c>
      <c r="J18" s="35">
        <f>'FIG 3'!N6</f>
        <v>16.8</v>
      </c>
      <c r="K18" s="36">
        <f t="shared" si="0"/>
        <v>48.653400000000005</v>
      </c>
      <c r="L18" s="36">
        <f t="shared" si="1"/>
        <v>59.333399999999997</v>
      </c>
      <c r="M18" s="37">
        <f>SUM('FIG 1'!Q6,'FIG 2'!Q6,'FIG 3'!Q6)</f>
        <v>0</v>
      </c>
      <c r="N18" s="36">
        <f t="shared" si="2"/>
        <v>59.333399999999997</v>
      </c>
    </row>
    <row r="19" spans="1:14" ht="25.5" customHeight="1" x14ac:dyDescent="0.35">
      <c r="A19" s="66">
        <v>6</v>
      </c>
      <c r="B19" s="117" t="s">
        <v>78</v>
      </c>
      <c r="C19" s="117" t="s">
        <v>39</v>
      </c>
      <c r="D19" s="118" t="s">
        <v>36</v>
      </c>
      <c r="E19" s="119">
        <v>1139607</v>
      </c>
      <c r="F19" s="120">
        <v>36961</v>
      </c>
      <c r="G19" s="76"/>
      <c r="H19" s="73">
        <f>'FIG 1'!N7</f>
        <v>0</v>
      </c>
      <c r="I19" s="73">
        <f>'FIG 2'!N7</f>
        <v>0</v>
      </c>
      <c r="J19" s="73">
        <f>'FIG 3'!N7</f>
        <v>0</v>
      </c>
      <c r="K19" s="74">
        <f t="shared" si="0"/>
        <v>0</v>
      </c>
      <c r="L19" s="36">
        <f t="shared" si="1"/>
        <v>0</v>
      </c>
      <c r="M19" s="37">
        <f>SUM('FIG 1'!Q7,'FIG 2'!Q7,'FIG 3'!Q7)</f>
        <v>0</v>
      </c>
      <c r="N19" s="74">
        <f t="shared" si="2"/>
        <v>0</v>
      </c>
    </row>
    <row r="20" spans="1:14" ht="25.5" customHeight="1" x14ac:dyDescent="0.35">
      <c r="A20" s="66">
        <v>7</v>
      </c>
      <c r="B20" s="121" t="s">
        <v>79</v>
      </c>
      <c r="C20" s="117" t="s">
        <v>39</v>
      </c>
      <c r="D20" s="118" t="s">
        <v>36</v>
      </c>
      <c r="E20" s="119">
        <v>1101186</v>
      </c>
      <c r="F20" s="120">
        <v>36886</v>
      </c>
      <c r="G20" s="76"/>
      <c r="H20" s="35">
        <f>'FIG 1'!N8</f>
        <v>0</v>
      </c>
      <c r="I20" s="35">
        <f>'FIG 2'!N8</f>
        <v>0</v>
      </c>
      <c r="J20" s="35">
        <f>'FIG 3'!N8</f>
        <v>0</v>
      </c>
      <c r="K20" s="36">
        <f t="shared" si="0"/>
        <v>0</v>
      </c>
      <c r="L20" s="36">
        <f t="shared" si="1"/>
        <v>0</v>
      </c>
      <c r="M20" s="37">
        <f>SUM('FIG 1'!Q8,'FIG 2'!Q8,'FIG 3'!Q8)</f>
        <v>0</v>
      </c>
      <c r="N20" s="36">
        <f t="shared" si="2"/>
        <v>0</v>
      </c>
    </row>
    <row r="21" spans="1:14" ht="25.5" customHeight="1" x14ac:dyDescent="0.35">
      <c r="A21" s="66">
        <v>8</v>
      </c>
      <c r="B21" s="76" t="s">
        <v>80</v>
      </c>
      <c r="C21" s="76" t="s">
        <v>41</v>
      </c>
      <c r="D21" s="93" t="s">
        <v>107</v>
      </c>
      <c r="E21" s="90">
        <v>311045</v>
      </c>
      <c r="F21" s="91">
        <v>35460</v>
      </c>
      <c r="G21" s="76" t="s">
        <v>49</v>
      </c>
      <c r="H21" s="35">
        <f>'FIG 1'!N9</f>
        <v>18.1067</v>
      </c>
      <c r="I21" s="35">
        <f>'FIG 2'!N9</f>
        <v>17.593299999999999</v>
      </c>
      <c r="J21" s="35">
        <f>'FIG 3'!N9</f>
        <v>18.386700000000001</v>
      </c>
      <c r="K21" s="36">
        <f t="shared" si="0"/>
        <v>54.086700000000008</v>
      </c>
      <c r="L21" s="36">
        <f t="shared" si="1"/>
        <v>65.959400000000002</v>
      </c>
      <c r="M21" s="37">
        <f>SUM('FIG 1'!Q9,'FIG 2'!Q9,'FIG 3'!Q9)</f>
        <v>0</v>
      </c>
      <c r="N21" s="36">
        <f t="shared" si="2"/>
        <v>65.959400000000002</v>
      </c>
    </row>
    <row r="22" spans="1:14" ht="25.5" customHeight="1" x14ac:dyDescent="0.35">
      <c r="A22" s="66">
        <v>9</v>
      </c>
      <c r="B22" s="117" t="s">
        <v>81</v>
      </c>
      <c r="C22" s="117" t="s">
        <v>39</v>
      </c>
      <c r="D22" s="118" t="s">
        <v>36</v>
      </c>
      <c r="E22" s="119">
        <v>902284</v>
      </c>
      <c r="F22" s="120">
        <v>36058</v>
      </c>
      <c r="G22" s="76"/>
      <c r="H22" s="38">
        <f>'FIG 1'!N10</f>
        <v>0</v>
      </c>
      <c r="I22" s="38">
        <f>'FIG 2'!N10</f>
        <v>0</v>
      </c>
      <c r="J22" s="38">
        <f>'FIG 3'!N10</f>
        <v>0</v>
      </c>
      <c r="K22" s="39">
        <f t="shared" si="0"/>
        <v>0</v>
      </c>
      <c r="L22" s="36">
        <f t="shared" si="1"/>
        <v>0</v>
      </c>
      <c r="M22" s="37">
        <f>SUM('FIG 1'!Q10,'FIG 2'!Q10,'FIG 3'!Q10)</f>
        <v>0</v>
      </c>
      <c r="N22" s="39">
        <f t="shared" si="2"/>
        <v>0</v>
      </c>
    </row>
    <row r="23" spans="1:14" ht="25.5" customHeight="1" x14ac:dyDescent="0.35">
      <c r="A23" s="66">
        <v>10</v>
      </c>
      <c r="B23" s="76" t="s">
        <v>82</v>
      </c>
      <c r="C23" s="76" t="s">
        <v>41</v>
      </c>
      <c r="D23" s="93" t="s">
        <v>107</v>
      </c>
      <c r="E23" s="90">
        <v>797195</v>
      </c>
      <c r="F23" s="91">
        <v>34949</v>
      </c>
      <c r="G23" s="76" t="s">
        <v>49</v>
      </c>
      <c r="H23" s="35">
        <f>'FIG 1'!N11</f>
        <v>17.173300000000001</v>
      </c>
      <c r="I23" s="35">
        <f>'FIG 2'!N11</f>
        <v>16.206700000000001</v>
      </c>
      <c r="J23" s="35">
        <f>'FIG 3'!N11</f>
        <v>17.546700000000001</v>
      </c>
      <c r="K23" s="36">
        <f t="shared" si="0"/>
        <v>50.926700000000004</v>
      </c>
      <c r="L23" s="36">
        <f t="shared" si="1"/>
        <v>62.105699999999999</v>
      </c>
      <c r="M23" s="37">
        <f>SUM('FIG 1'!Q11,'FIG 2'!Q11,'FIG 3'!Q11)</f>
        <v>0</v>
      </c>
      <c r="N23" s="36">
        <f t="shared" si="2"/>
        <v>62.105699999999999</v>
      </c>
    </row>
    <row r="24" spans="1:14" ht="25.5" customHeight="1" x14ac:dyDescent="0.35">
      <c r="A24" s="66">
        <v>11</v>
      </c>
      <c r="B24" s="76" t="s">
        <v>45</v>
      </c>
      <c r="C24" s="76" t="s">
        <v>41</v>
      </c>
      <c r="D24" s="93" t="s">
        <v>107</v>
      </c>
      <c r="E24" s="92">
        <v>1173103</v>
      </c>
      <c r="F24" s="91">
        <v>37104</v>
      </c>
      <c r="G24" s="76"/>
      <c r="H24" s="35">
        <f>'FIG 1'!N12</f>
        <v>15.12</v>
      </c>
      <c r="I24" s="35">
        <f>'FIG 2'!N12</f>
        <v>14.56</v>
      </c>
      <c r="J24" s="35">
        <f>'FIG 3'!N12</f>
        <v>15.0267</v>
      </c>
      <c r="K24" s="36">
        <f t="shared" si="0"/>
        <v>44.706699999999998</v>
      </c>
      <c r="L24" s="36">
        <f t="shared" si="1"/>
        <v>54.520400000000002</v>
      </c>
      <c r="M24" s="37">
        <f>SUM('FIG 1'!Q12,'FIG 2'!Q12,'FIG 3'!Q12)</f>
        <v>0</v>
      </c>
      <c r="N24" s="36">
        <f t="shared" si="2"/>
        <v>54.520400000000002</v>
      </c>
    </row>
    <row r="25" spans="1:14" ht="25.5" customHeight="1" x14ac:dyDescent="0.35">
      <c r="A25" s="66">
        <v>12</v>
      </c>
      <c r="B25" s="76" t="s">
        <v>43</v>
      </c>
      <c r="C25" s="76" t="s">
        <v>41</v>
      </c>
      <c r="D25" s="93" t="s">
        <v>107</v>
      </c>
      <c r="E25" s="90">
        <v>1133576</v>
      </c>
      <c r="F25" s="91">
        <v>37120</v>
      </c>
      <c r="G25" s="76" t="s">
        <v>49</v>
      </c>
      <c r="H25" s="35">
        <f>'FIG 1'!N13</f>
        <v>15.0267</v>
      </c>
      <c r="I25" s="35">
        <f>'FIG 2'!N13</f>
        <v>14.82</v>
      </c>
      <c r="J25" s="35">
        <f>'FIG 3'!N13</f>
        <v>14.3733</v>
      </c>
      <c r="K25" s="36">
        <f t="shared" si="0"/>
        <v>44.22</v>
      </c>
      <c r="L25" s="36">
        <f t="shared" si="1"/>
        <v>53.9268</v>
      </c>
      <c r="M25" s="37">
        <f>SUM('FIG 1'!Q13,'FIG 2'!Q13,'FIG 3'!Q13)</f>
        <v>0</v>
      </c>
      <c r="N25" s="36">
        <f t="shared" si="2"/>
        <v>53.9268</v>
      </c>
    </row>
    <row r="26" spans="1:14" ht="25.5" customHeight="1" x14ac:dyDescent="0.35">
      <c r="A26" s="66">
        <v>13</v>
      </c>
      <c r="B26" s="77" t="s">
        <v>83</v>
      </c>
      <c r="C26" s="76" t="s">
        <v>40</v>
      </c>
      <c r="D26" s="93" t="s">
        <v>36</v>
      </c>
      <c r="E26" s="90">
        <v>439133</v>
      </c>
      <c r="F26" s="91">
        <v>36417</v>
      </c>
      <c r="G26" s="76" t="s">
        <v>49</v>
      </c>
      <c r="H26" s="35">
        <f>'FIG 1'!N14</f>
        <v>15.2133</v>
      </c>
      <c r="I26" s="35">
        <f>'FIG 2'!N14</f>
        <v>13.9533</v>
      </c>
      <c r="J26" s="35">
        <f>'FIG 3'!N14</f>
        <v>12.7867</v>
      </c>
      <c r="K26" s="36">
        <f t="shared" si="0"/>
        <v>41.953299999999999</v>
      </c>
      <c r="L26" s="36">
        <f t="shared" si="1"/>
        <v>51.162599999999998</v>
      </c>
      <c r="M26" s="37">
        <f>SUM('FIG 1'!Q14,'FIG 2'!Q14,'FIG 3'!Q14)</f>
        <v>0</v>
      </c>
      <c r="N26" s="36">
        <f t="shared" si="2"/>
        <v>51.162599999999998</v>
      </c>
    </row>
    <row r="27" spans="1:14" ht="25.5" customHeight="1" x14ac:dyDescent="0.35">
      <c r="A27" s="66">
        <v>14</v>
      </c>
      <c r="B27" s="77" t="s">
        <v>84</v>
      </c>
      <c r="C27" s="76" t="s">
        <v>39</v>
      </c>
      <c r="D27" s="93" t="s">
        <v>36</v>
      </c>
      <c r="E27" s="90">
        <v>832513</v>
      </c>
      <c r="F27" s="91">
        <v>36476</v>
      </c>
      <c r="G27" s="76"/>
      <c r="H27" s="35">
        <f>'FIG 1'!N15</f>
        <v>15.2133</v>
      </c>
      <c r="I27" s="35">
        <f>'FIG 2'!N15</f>
        <v>13.78</v>
      </c>
      <c r="J27" s="35">
        <f>'FIG 3'!N15</f>
        <v>14</v>
      </c>
      <c r="K27" s="36">
        <f t="shared" si="0"/>
        <v>42.993299999999998</v>
      </c>
      <c r="L27" s="36">
        <f t="shared" si="1"/>
        <v>52.430900000000001</v>
      </c>
      <c r="M27" s="37">
        <f>SUM('FIG 1'!Q15,'FIG 2'!Q15,'FIG 3'!Q15)</f>
        <v>0</v>
      </c>
      <c r="N27" s="36">
        <f t="shared" si="2"/>
        <v>52.430900000000001</v>
      </c>
    </row>
    <row r="28" spans="1:14" ht="25.5" customHeight="1" x14ac:dyDescent="0.35">
      <c r="A28" s="66">
        <v>15</v>
      </c>
      <c r="B28" s="76" t="s">
        <v>85</v>
      </c>
      <c r="C28" s="76" t="s">
        <v>41</v>
      </c>
      <c r="D28" s="93" t="s">
        <v>107</v>
      </c>
      <c r="E28" s="90">
        <v>394460</v>
      </c>
      <c r="F28" s="91">
        <v>36067</v>
      </c>
      <c r="G28" s="76" t="s">
        <v>49</v>
      </c>
      <c r="H28" s="35">
        <f>'FIG 1'!N16</f>
        <v>16.333300000000001</v>
      </c>
      <c r="I28" s="35">
        <f>'FIG 2'!N16</f>
        <v>16.033300000000001</v>
      </c>
      <c r="J28" s="35">
        <f>'FIG 3'!N16</f>
        <v>14.933299999999999</v>
      </c>
      <c r="K28" s="36">
        <f t="shared" si="0"/>
        <v>47.299900000000008</v>
      </c>
      <c r="L28" s="36">
        <f t="shared" si="1"/>
        <v>57.6828</v>
      </c>
      <c r="M28" s="37">
        <f>SUM('FIG 1'!Q16,'FIG 2'!Q16,'FIG 3'!Q16)</f>
        <v>0</v>
      </c>
      <c r="N28" s="36">
        <f t="shared" si="2"/>
        <v>57.6828</v>
      </c>
    </row>
    <row r="29" spans="1:14" ht="25.5" customHeight="1" x14ac:dyDescent="0.35">
      <c r="A29" s="66">
        <v>16</v>
      </c>
      <c r="B29" s="76" t="s">
        <v>86</v>
      </c>
      <c r="C29" s="76" t="s">
        <v>41</v>
      </c>
      <c r="D29" s="93" t="s">
        <v>107</v>
      </c>
      <c r="E29" s="90">
        <v>952779</v>
      </c>
      <c r="F29" s="91">
        <v>36491</v>
      </c>
      <c r="G29" s="76"/>
      <c r="H29" s="35">
        <f>'FIG 1'!N17</f>
        <v>14.3733</v>
      </c>
      <c r="I29" s="35">
        <f>'FIG 2'!N17</f>
        <v>12.74</v>
      </c>
      <c r="J29" s="35">
        <f>'FIG 3'!N17</f>
        <v>12.9733</v>
      </c>
      <c r="K29" s="36">
        <f t="shared" si="0"/>
        <v>40.086600000000004</v>
      </c>
      <c r="L29" s="36">
        <f t="shared" si="1"/>
        <v>48.886099999999999</v>
      </c>
      <c r="M29" s="37">
        <f>SUM('FIG 1'!Q17,'FIG 2'!Q17,'FIG 3'!Q17)</f>
        <v>0</v>
      </c>
      <c r="N29" s="36">
        <f t="shared" si="2"/>
        <v>48.886099999999999</v>
      </c>
    </row>
    <row r="30" spans="1:14" ht="25.5" customHeight="1" x14ac:dyDescent="0.35">
      <c r="A30" s="66">
        <v>17</v>
      </c>
      <c r="B30" s="77" t="s">
        <v>87</v>
      </c>
      <c r="C30" s="76" t="s">
        <v>109</v>
      </c>
      <c r="D30" s="93" t="s">
        <v>36</v>
      </c>
      <c r="E30" s="90">
        <v>917670</v>
      </c>
      <c r="F30" s="91">
        <v>36141</v>
      </c>
      <c r="G30" s="76" t="s">
        <v>49</v>
      </c>
      <c r="H30" s="35">
        <f>'FIG 1'!N18</f>
        <v>14.84</v>
      </c>
      <c r="I30" s="35">
        <f>'FIG 2'!N18</f>
        <v>13.173299999999999</v>
      </c>
      <c r="J30" s="35">
        <f>'FIG 3'!N18</f>
        <v>11.76</v>
      </c>
      <c r="K30" s="36">
        <f t="shared" si="0"/>
        <v>39.773299999999999</v>
      </c>
      <c r="L30" s="36">
        <f t="shared" si="1"/>
        <v>48.503999999999998</v>
      </c>
      <c r="M30" s="37">
        <f>SUM('FIG 1'!Q18,'FIG 2'!Q18,'FIG 3'!Q18)</f>
        <v>0</v>
      </c>
      <c r="N30" s="36">
        <f t="shared" si="2"/>
        <v>48.503999999999998</v>
      </c>
    </row>
    <row r="31" spans="1:14" ht="25.5" customHeight="1" x14ac:dyDescent="0.35">
      <c r="A31" s="66">
        <v>18</v>
      </c>
      <c r="B31" s="76" t="s">
        <v>48</v>
      </c>
      <c r="C31" s="76" t="s">
        <v>35</v>
      </c>
      <c r="D31" s="93" t="s">
        <v>108</v>
      </c>
      <c r="E31" s="90">
        <v>939843</v>
      </c>
      <c r="F31" s="91">
        <v>37009</v>
      </c>
      <c r="G31" s="76" t="s">
        <v>49</v>
      </c>
      <c r="H31" s="35">
        <f>'FIG 1'!N19</f>
        <v>15.8667</v>
      </c>
      <c r="I31" s="35">
        <f>'FIG 2'!N19</f>
        <v>15.6</v>
      </c>
      <c r="J31" s="35">
        <f>'FIG 3'!N19</f>
        <v>15.8667</v>
      </c>
      <c r="K31" s="36">
        <f t="shared" si="0"/>
        <v>47.333399999999997</v>
      </c>
      <c r="L31" s="36">
        <f t="shared" si="1"/>
        <v>57.723700000000001</v>
      </c>
      <c r="M31" s="37">
        <f>SUM('FIG 1'!Q19,'FIG 2'!Q19,'FIG 3'!Q19)</f>
        <v>0</v>
      </c>
      <c r="N31" s="36">
        <f t="shared" si="2"/>
        <v>57.723700000000001</v>
      </c>
    </row>
    <row r="32" spans="1:14" ht="25.5" customHeight="1" x14ac:dyDescent="0.35">
      <c r="A32" s="66">
        <v>19</v>
      </c>
      <c r="B32" s="76" t="s">
        <v>88</v>
      </c>
      <c r="C32" s="76" t="s">
        <v>106</v>
      </c>
      <c r="D32" s="93" t="s">
        <v>107</v>
      </c>
      <c r="E32" s="90">
        <v>863342</v>
      </c>
      <c r="F32" s="91">
        <v>36658</v>
      </c>
      <c r="G32" s="76" t="s">
        <v>49</v>
      </c>
      <c r="H32" s="35">
        <f>'FIG 1'!N20</f>
        <v>16.333300000000001</v>
      </c>
      <c r="I32" s="35">
        <f>'FIG 2'!N20</f>
        <v>16.12</v>
      </c>
      <c r="J32" s="35">
        <f>'FIG 3'!N20</f>
        <v>16.613299999999999</v>
      </c>
      <c r="K32" s="36">
        <f t="shared" si="0"/>
        <v>49.066599999999994</v>
      </c>
      <c r="L32" s="36">
        <f t="shared" si="1"/>
        <v>59.837299999999999</v>
      </c>
      <c r="M32" s="37">
        <f>SUM('FIG 1'!Q20,'FIG 2'!Q20,'FIG 3'!Q20)</f>
        <v>0</v>
      </c>
      <c r="N32" s="36">
        <f t="shared" si="2"/>
        <v>59.837299999999999</v>
      </c>
    </row>
    <row r="33" spans="1:14" ht="25.5" customHeight="1" x14ac:dyDescent="0.35">
      <c r="A33" s="66">
        <v>20</v>
      </c>
      <c r="B33" s="117" t="s">
        <v>89</v>
      </c>
      <c r="C33" s="117" t="s">
        <v>39</v>
      </c>
      <c r="D33" s="118" t="s">
        <v>36</v>
      </c>
      <c r="E33" s="119">
        <v>1101187</v>
      </c>
      <c r="F33" s="120">
        <v>37064</v>
      </c>
      <c r="G33" s="76"/>
      <c r="H33" s="35">
        <f>'FIG 1'!N21</f>
        <v>0</v>
      </c>
      <c r="I33" s="35">
        <f>'FIG 2'!N21</f>
        <v>0</v>
      </c>
      <c r="J33" s="35">
        <f>'FIG 3'!N21</f>
        <v>0</v>
      </c>
      <c r="K33" s="36">
        <f t="shared" si="0"/>
        <v>0</v>
      </c>
      <c r="L33" s="36">
        <f t="shared" si="1"/>
        <v>0</v>
      </c>
      <c r="M33" s="37">
        <f>SUM('FIG 1'!Q21,'FIG 2'!Q21,'FIG 3'!Q21)</f>
        <v>0</v>
      </c>
      <c r="N33" s="36">
        <f t="shared" si="2"/>
        <v>0</v>
      </c>
    </row>
    <row r="34" spans="1:14" ht="25.5" customHeight="1" x14ac:dyDescent="0.35">
      <c r="A34" s="66">
        <v>21</v>
      </c>
      <c r="B34" s="76" t="s">
        <v>90</v>
      </c>
      <c r="C34" s="76" t="s">
        <v>41</v>
      </c>
      <c r="D34" s="93" t="s">
        <v>107</v>
      </c>
      <c r="E34" s="92">
        <v>802728</v>
      </c>
      <c r="F34" s="91">
        <v>36369</v>
      </c>
      <c r="G34" s="76" t="s">
        <v>49</v>
      </c>
      <c r="H34" s="35">
        <f>'FIG 1'!N22</f>
        <v>16.8933</v>
      </c>
      <c r="I34" s="35">
        <f>'FIG 2'!N22</f>
        <v>14.9933</v>
      </c>
      <c r="J34" s="35">
        <f>'FIG 3'!N22</f>
        <v>16.333300000000001</v>
      </c>
      <c r="K34" s="36">
        <f t="shared" si="0"/>
        <v>48.219900000000003</v>
      </c>
      <c r="L34" s="36">
        <f t="shared" si="1"/>
        <v>58.8048</v>
      </c>
      <c r="M34" s="37">
        <f>SUM('FIG 1'!Q22,'FIG 2'!Q22,'FIG 3'!Q22)</f>
        <v>0</v>
      </c>
      <c r="N34" s="36">
        <f t="shared" si="2"/>
        <v>58.8048</v>
      </c>
    </row>
    <row r="35" spans="1:14" ht="25.5" customHeight="1" x14ac:dyDescent="0.35">
      <c r="A35" s="66">
        <v>22</v>
      </c>
      <c r="B35" s="76" t="s">
        <v>91</v>
      </c>
      <c r="C35" s="76" t="s">
        <v>41</v>
      </c>
      <c r="D35" s="93" t="s">
        <v>107</v>
      </c>
      <c r="E35" s="90">
        <v>532697</v>
      </c>
      <c r="F35" s="91">
        <v>35987</v>
      </c>
      <c r="G35" s="76"/>
      <c r="H35" s="35">
        <f>'FIG 1'!N23</f>
        <v>14.933299999999999</v>
      </c>
      <c r="I35" s="35">
        <f>'FIG 2'!N23</f>
        <v>13.173299999999999</v>
      </c>
      <c r="J35" s="35">
        <f>'FIG 3'!N23</f>
        <v>13.72</v>
      </c>
      <c r="K35" s="36">
        <f t="shared" si="0"/>
        <v>41.826599999999999</v>
      </c>
      <c r="L35" s="36">
        <f t="shared" si="1"/>
        <v>51.008000000000003</v>
      </c>
      <c r="M35" s="37">
        <f>SUM('FIG 1'!Q23,'FIG 2'!Q23,'FIG 3'!Q23)</f>
        <v>0</v>
      </c>
      <c r="N35" s="36">
        <f t="shared" si="2"/>
        <v>51.008000000000003</v>
      </c>
    </row>
    <row r="36" spans="1:14" ht="25.5" customHeight="1" x14ac:dyDescent="0.35">
      <c r="A36" s="66">
        <v>23</v>
      </c>
      <c r="B36" s="77" t="s">
        <v>92</v>
      </c>
      <c r="C36" s="76" t="s">
        <v>106</v>
      </c>
      <c r="D36" s="93" t="s">
        <v>107</v>
      </c>
      <c r="E36" s="90">
        <v>796020</v>
      </c>
      <c r="F36" s="91">
        <v>36276</v>
      </c>
      <c r="G36" s="76"/>
      <c r="H36" s="35">
        <f>'FIG 1'!N24</f>
        <v>14.933299999999999</v>
      </c>
      <c r="I36" s="35">
        <f>'FIG 2'!N24</f>
        <v>14.2133</v>
      </c>
      <c r="J36" s="35">
        <f>'FIG 3'!N24</f>
        <v>14.6533</v>
      </c>
      <c r="K36" s="36">
        <f t="shared" si="0"/>
        <v>43.799900000000001</v>
      </c>
      <c r="L36" s="36">
        <f t="shared" si="1"/>
        <v>53.414499999999997</v>
      </c>
      <c r="M36" s="37">
        <f>SUM('FIG 1'!Q24,'FIG 2'!Q24,'FIG 3'!Q24)</f>
        <v>0</v>
      </c>
      <c r="N36" s="36">
        <f t="shared" si="2"/>
        <v>53.414499999999997</v>
      </c>
    </row>
    <row r="37" spans="1:14" ht="25.5" customHeight="1" x14ac:dyDescent="0.35">
      <c r="A37" s="66">
        <v>24</v>
      </c>
      <c r="B37" s="77" t="s">
        <v>47</v>
      </c>
      <c r="C37" s="76" t="s">
        <v>41</v>
      </c>
      <c r="D37" s="93" t="s">
        <v>107</v>
      </c>
      <c r="E37" s="90">
        <v>835955</v>
      </c>
      <c r="F37" s="91">
        <v>36958</v>
      </c>
      <c r="G37" s="76" t="s">
        <v>49</v>
      </c>
      <c r="H37" s="35">
        <f>'FIG 1'!N25</f>
        <v>16.239999999999998</v>
      </c>
      <c r="I37" s="35">
        <f>'FIG 2'!N25</f>
        <v>16.033300000000001</v>
      </c>
      <c r="J37" s="35">
        <f>'FIG 3'!N25</f>
        <v>16.0533</v>
      </c>
      <c r="K37" s="36">
        <f t="shared" si="0"/>
        <v>48.326599999999999</v>
      </c>
      <c r="L37" s="36">
        <f t="shared" si="1"/>
        <v>58.934899999999999</v>
      </c>
      <c r="M37" s="37">
        <f>SUM('FIG 1'!Q25,'FIG 2'!Q25,'FIG 3'!Q25)</f>
        <v>0</v>
      </c>
      <c r="N37" s="36">
        <f t="shared" si="2"/>
        <v>58.934899999999999</v>
      </c>
    </row>
    <row r="38" spans="1:14" ht="25.5" customHeight="1" x14ac:dyDescent="0.35">
      <c r="A38" s="66">
        <v>25</v>
      </c>
      <c r="B38" s="76" t="s">
        <v>93</v>
      </c>
      <c r="C38" s="76" t="s">
        <v>106</v>
      </c>
      <c r="D38" s="93" t="s">
        <v>107</v>
      </c>
      <c r="E38" s="90">
        <v>44680</v>
      </c>
      <c r="F38" s="91">
        <v>33637</v>
      </c>
      <c r="G38" s="76"/>
      <c r="H38" s="35">
        <f>'FIG 1'!N26</f>
        <v>16.4267</v>
      </c>
      <c r="I38" s="35">
        <f>'FIG 2'!N26</f>
        <v>15.6</v>
      </c>
      <c r="J38" s="35">
        <f>'FIG 3'!N26</f>
        <v>17.453299999999999</v>
      </c>
      <c r="K38" s="36">
        <f t="shared" si="0"/>
        <v>49.48</v>
      </c>
      <c r="L38" s="36">
        <f t="shared" si="1"/>
        <v>60.341500000000003</v>
      </c>
      <c r="M38" s="37">
        <f>SUM('FIG 1'!Q26,'FIG 2'!Q26,'FIG 3'!Q26)</f>
        <v>0</v>
      </c>
      <c r="N38" s="36">
        <f t="shared" si="2"/>
        <v>60.341500000000003</v>
      </c>
    </row>
    <row r="39" spans="1:14" ht="25.5" customHeight="1" x14ac:dyDescent="0.35">
      <c r="A39" s="66">
        <v>26</v>
      </c>
      <c r="B39" s="76" t="s">
        <v>94</v>
      </c>
      <c r="C39" s="76" t="s">
        <v>106</v>
      </c>
      <c r="D39" s="93" t="s">
        <v>38</v>
      </c>
      <c r="E39" s="90">
        <v>902190</v>
      </c>
      <c r="F39" s="91">
        <v>36773</v>
      </c>
      <c r="G39" s="76"/>
      <c r="H39" s="35">
        <f>'FIG 1'!N27</f>
        <v>14.746700000000001</v>
      </c>
      <c r="I39" s="35">
        <f>'FIG 2'!N27</f>
        <v>11.613300000000001</v>
      </c>
      <c r="J39" s="35">
        <f>'FIG 3'!N27</f>
        <v>14.093299999999999</v>
      </c>
      <c r="K39" s="36">
        <f t="shared" si="0"/>
        <v>40.453299999999999</v>
      </c>
      <c r="L39" s="36">
        <f t="shared" si="1"/>
        <v>49.333300000000001</v>
      </c>
      <c r="M39" s="37">
        <f>SUM('FIG 1'!Q27,'FIG 2'!Q27,'FIG 3'!Q27)</f>
        <v>0</v>
      </c>
      <c r="N39" s="36">
        <f t="shared" si="2"/>
        <v>49.333300000000001</v>
      </c>
    </row>
    <row r="40" spans="1:14" ht="25.5" customHeight="1" x14ac:dyDescent="0.35">
      <c r="A40" s="66">
        <v>27</v>
      </c>
      <c r="B40" s="77" t="s">
        <v>95</v>
      </c>
      <c r="C40" s="76" t="s">
        <v>40</v>
      </c>
      <c r="D40" s="93" t="s">
        <v>36</v>
      </c>
      <c r="E40" s="90">
        <v>878876</v>
      </c>
      <c r="F40" s="91">
        <v>36839</v>
      </c>
      <c r="G40" s="76" t="s">
        <v>49</v>
      </c>
      <c r="H40" s="35">
        <f>'FIG 1'!N28</f>
        <v>16.8933</v>
      </c>
      <c r="I40" s="35">
        <f>'FIG 2'!N28</f>
        <v>15.773300000000001</v>
      </c>
      <c r="J40" s="35">
        <f>'FIG 3'!N28</f>
        <v>16.8933</v>
      </c>
      <c r="K40" s="36">
        <f t="shared" si="0"/>
        <v>49.559899999999999</v>
      </c>
      <c r="L40" s="36">
        <f t="shared" si="1"/>
        <v>60.438899999999997</v>
      </c>
      <c r="M40" s="37">
        <f>SUM('FIG 1'!Q28,'FIG 2'!Q28,'FIG 3'!Q28)</f>
        <v>0</v>
      </c>
      <c r="N40" s="36">
        <f t="shared" si="2"/>
        <v>60.438899999999997</v>
      </c>
    </row>
    <row r="41" spans="1:14" ht="25.5" customHeight="1" x14ac:dyDescent="0.35">
      <c r="A41" s="66">
        <v>28</v>
      </c>
      <c r="B41" s="76" t="s">
        <v>96</v>
      </c>
      <c r="C41" s="76" t="s">
        <v>106</v>
      </c>
      <c r="D41" s="93" t="s">
        <v>107</v>
      </c>
      <c r="E41" s="90">
        <v>863338</v>
      </c>
      <c r="F41" s="91">
        <v>36188</v>
      </c>
      <c r="G41" s="76"/>
      <c r="H41" s="35">
        <f>'FIG 1'!N29</f>
        <v>14.746700000000001</v>
      </c>
      <c r="I41" s="35">
        <f>'FIG 2'!N29</f>
        <v>13.3467</v>
      </c>
      <c r="J41" s="35">
        <f>'FIG 3'!N29</f>
        <v>15.2133</v>
      </c>
      <c r="K41" s="36">
        <f t="shared" si="0"/>
        <v>43.306700000000006</v>
      </c>
      <c r="L41" s="36">
        <f t="shared" si="1"/>
        <v>52.813000000000002</v>
      </c>
      <c r="M41" s="37">
        <f>SUM('FIG 1'!Q29,'FIG 2'!Q29,'FIG 3'!Q29)</f>
        <v>0</v>
      </c>
      <c r="N41" s="36">
        <f t="shared" si="2"/>
        <v>52.813000000000002</v>
      </c>
    </row>
    <row r="42" spans="1:14" ht="25.5" customHeight="1" x14ac:dyDescent="0.35">
      <c r="A42" s="66">
        <v>29</v>
      </c>
      <c r="B42" s="117" t="s">
        <v>97</v>
      </c>
      <c r="C42" s="117" t="s">
        <v>39</v>
      </c>
      <c r="D42" s="118" t="s">
        <v>36</v>
      </c>
      <c r="E42" s="119">
        <v>798908</v>
      </c>
      <c r="F42" s="120">
        <v>36669</v>
      </c>
      <c r="G42" s="76"/>
      <c r="H42" s="35">
        <f>'FIG 1'!N30</f>
        <v>0</v>
      </c>
      <c r="I42" s="35">
        <f>'FIG 2'!N30</f>
        <v>0</v>
      </c>
      <c r="J42" s="35">
        <f>'FIG 3'!N30</f>
        <v>0</v>
      </c>
      <c r="K42" s="36">
        <f t="shared" si="0"/>
        <v>0</v>
      </c>
      <c r="L42" s="36">
        <f t="shared" si="1"/>
        <v>0</v>
      </c>
      <c r="M42" s="37">
        <f>SUM('FIG 1'!Q30,'FIG 2'!Q30,'FIG 3'!Q30)</f>
        <v>0</v>
      </c>
      <c r="N42" s="36">
        <f t="shared" si="2"/>
        <v>0</v>
      </c>
    </row>
    <row r="43" spans="1:14" ht="25.5" customHeight="1" x14ac:dyDescent="0.35">
      <c r="A43" s="66">
        <v>30</v>
      </c>
      <c r="B43" s="76" t="s">
        <v>98</v>
      </c>
      <c r="C43" s="76" t="s">
        <v>106</v>
      </c>
      <c r="D43" s="93" t="s">
        <v>107</v>
      </c>
      <c r="E43" s="90">
        <v>784849</v>
      </c>
      <c r="F43" s="91">
        <v>36706</v>
      </c>
      <c r="G43" s="76" t="s">
        <v>49</v>
      </c>
      <c r="H43" s="35">
        <f>'FIG 1'!N31</f>
        <v>16.4267</v>
      </c>
      <c r="I43" s="35">
        <f>'FIG 2'!N31</f>
        <v>14.386699999999999</v>
      </c>
      <c r="J43" s="35">
        <f>'FIG 3'!N31</f>
        <v>15.0267</v>
      </c>
      <c r="K43" s="36">
        <f t="shared" si="0"/>
        <v>45.8401</v>
      </c>
      <c r="L43" s="36">
        <f t="shared" si="1"/>
        <v>55.9026</v>
      </c>
      <c r="M43" s="37">
        <f>SUM('FIG 1'!Q31,'FIG 2'!Q31,'FIG 3'!Q31)</f>
        <v>0</v>
      </c>
      <c r="N43" s="36">
        <f t="shared" si="2"/>
        <v>55.9026</v>
      </c>
    </row>
    <row r="44" spans="1:14" ht="25.5" customHeight="1" x14ac:dyDescent="0.35">
      <c r="A44" s="66">
        <v>31</v>
      </c>
      <c r="B44" s="76" t="s">
        <v>99</v>
      </c>
      <c r="C44" s="76" t="s">
        <v>41</v>
      </c>
      <c r="D44" s="93" t="s">
        <v>107</v>
      </c>
      <c r="E44" s="92">
        <v>47356</v>
      </c>
      <c r="F44" s="91">
        <v>33567</v>
      </c>
      <c r="G44" s="76"/>
      <c r="H44" s="35">
        <f>'FIG 1'!N32</f>
        <v>18.013300000000001</v>
      </c>
      <c r="I44" s="35">
        <f>'FIG 2'!N32</f>
        <v>17.420000000000002</v>
      </c>
      <c r="J44" s="35">
        <f>'FIG 3'!N32</f>
        <v>18.2</v>
      </c>
      <c r="K44" s="36">
        <f t="shared" si="0"/>
        <v>53.633300000000006</v>
      </c>
      <c r="L44" s="36">
        <f t="shared" si="1"/>
        <v>65.406499999999994</v>
      </c>
      <c r="M44" s="37">
        <f>SUM('FIG 1'!Q32,'FIG 2'!Q32,'FIG 3'!Q32)</f>
        <v>0</v>
      </c>
      <c r="N44" s="36">
        <f t="shared" si="2"/>
        <v>65.406499999999994</v>
      </c>
    </row>
    <row r="45" spans="1:14" ht="25.5" customHeight="1" x14ac:dyDescent="0.35">
      <c r="A45" s="66">
        <v>32</v>
      </c>
      <c r="B45" s="76" t="s">
        <v>100</v>
      </c>
      <c r="C45" s="76" t="s">
        <v>106</v>
      </c>
      <c r="D45" s="93" t="s">
        <v>38</v>
      </c>
      <c r="E45" s="90">
        <v>708508</v>
      </c>
      <c r="F45" s="91">
        <v>36035</v>
      </c>
      <c r="G45" s="76"/>
      <c r="H45" s="35">
        <f>'FIG 1'!N33</f>
        <v>0</v>
      </c>
      <c r="I45" s="35">
        <f>'FIG 2'!N33</f>
        <v>0</v>
      </c>
      <c r="J45" s="35">
        <f>'FIG 3'!N33</f>
        <v>0</v>
      </c>
      <c r="K45" s="36">
        <f t="shared" si="0"/>
        <v>0</v>
      </c>
      <c r="L45" s="36">
        <f t="shared" si="1"/>
        <v>0</v>
      </c>
      <c r="M45" s="37">
        <f>SUM('FIG 1'!Q33,'FIG 2'!Q33,'FIG 3'!Q33)</f>
        <v>0</v>
      </c>
      <c r="N45" s="36">
        <f t="shared" si="2"/>
        <v>0</v>
      </c>
    </row>
    <row r="46" spans="1:14" ht="25.5" customHeight="1" x14ac:dyDescent="0.35">
      <c r="A46" s="66">
        <v>33</v>
      </c>
      <c r="B46" s="77" t="s">
        <v>101</v>
      </c>
      <c r="C46" s="76" t="s">
        <v>41</v>
      </c>
      <c r="D46" s="93" t="s">
        <v>107</v>
      </c>
      <c r="E46" s="90">
        <v>809428</v>
      </c>
      <c r="F46" s="91">
        <v>36504</v>
      </c>
      <c r="G46" s="76"/>
      <c r="H46" s="35">
        <f>'FIG 1'!N34</f>
        <v>16.333300000000001</v>
      </c>
      <c r="I46" s="35">
        <f>'FIG 2'!N34</f>
        <v>13.6067</v>
      </c>
      <c r="J46" s="35">
        <f>'FIG 3'!N34</f>
        <v>15.0267</v>
      </c>
      <c r="K46" s="36">
        <f t="shared" ref="K46:K77" si="3">SUM(H46:J46)</f>
        <v>44.966700000000003</v>
      </c>
      <c r="L46" s="36">
        <f t="shared" ref="L46:L77" si="4">ROUND((K46/$D$9)*10,4)</f>
        <v>54.837400000000002</v>
      </c>
      <c r="M46" s="37">
        <f>SUM('FIG 1'!Q34,'FIG 2'!Q34,'FIG 3'!Q34)</f>
        <v>0</v>
      </c>
      <c r="N46" s="36">
        <f t="shared" ref="N46:N77" si="5">L46-M46</f>
        <v>54.837400000000002</v>
      </c>
    </row>
    <row r="47" spans="1:14" ht="25.5" customHeight="1" x14ac:dyDescent="0.35">
      <c r="A47" s="66">
        <v>34</v>
      </c>
      <c r="B47" s="77" t="s">
        <v>102</v>
      </c>
      <c r="C47" s="76" t="s">
        <v>110</v>
      </c>
      <c r="D47" s="93" t="s">
        <v>108</v>
      </c>
      <c r="E47" s="90">
        <v>844189</v>
      </c>
      <c r="F47" s="91">
        <v>36202</v>
      </c>
      <c r="G47" s="76" t="s">
        <v>49</v>
      </c>
      <c r="H47" s="35">
        <f>'FIG 1'!N35</f>
        <v>16.706700000000001</v>
      </c>
      <c r="I47" s="35">
        <f>'FIG 2'!N35</f>
        <v>14.4733</v>
      </c>
      <c r="J47" s="35">
        <f>'FIG 3'!N35</f>
        <v>14.933299999999999</v>
      </c>
      <c r="K47" s="36">
        <f t="shared" si="3"/>
        <v>46.113299999999995</v>
      </c>
      <c r="L47" s="36">
        <f t="shared" si="4"/>
        <v>56.235700000000001</v>
      </c>
      <c r="M47" s="37">
        <f>SUM('FIG 1'!Q35,'FIG 2'!Q35,'FIG 3'!Q35)</f>
        <v>0</v>
      </c>
      <c r="N47" s="36">
        <f t="shared" si="5"/>
        <v>56.235700000000001</v>
      </c>
    </row>
    <row r="48" spans="1:14" ht="25.5" customHeight="1" x14ac:dyDescent="0.35">
      <c r="A48" s="66">
        <v>35</v>
      </c>
      <c r="B48" s="76" t="s">
        <v>103</v>
      </c>
      <c r="C48" s="76" t="s">
        <v>111</v>
      </c>
      <c r="D48" s="93" t="s">
        <v>108</v>
      </c>
      <c r="E48" s="90">
        <v>727953</v>
      </c>
      <c r="F48" s="91">
        <v>36855</v>
      </c>
      <c r="G48" s="76"/>
      <c r="H48" s="35">
        <f>'FIG 1'!N36</f>
        <v>14.1867</v>
      </c>
      <c r="I48" s="35">
        <f>'FIG 2'!N36</f>
        <v>14.04</v>
      </c>
      <c r="J48" s="35">
        <f>'FIG 3'!N36</f>
        <v>15.8667</v>
      </c>
      <c r="K48" s="36">
        <f t="shared" si="3"/>
        <v>44.093400000000003</v>
      </c>
      <c r="L48" s="36">
        <f t="shared" si="4"/>
        <v>53.772399999999998</v>
      </c>
      <c r="M48" s="37">
        <f>SUM('FIG 1'!Q36,'FIG 2'!Q36,'FIG 3'!Q36)</f>
        <v>0</v>
      </c>
      <c r="N48" s="36">
        <f t="shared" si="5"/>
        <v>53.772399999999998</v>
      </c>
    </row>
    <row r="49" spans="1:14" ht="25.5" customHeight="1" x14ac:dyDescent="0.35">
      <c r="A49" s="66">
        <v>36</v>
      </c>
      <c r="B49" s="76" t="s">
        <v>104</v>
      </c>
      <c r="C49" s="76" t="s">
        <v>106</v>
      </c>
      <c r="D49" s="93" t="s">
        <v>38</v>
      </c>
      <c r="E49" s="90">
        <v>923388</v>
      </c>
      <c r="F49" s="91">
        <v>37089</v>
      </c>
      <c r="G49" s="76"/>
      <c r="H49" s="35">
        <f>'FIG 1'!N37</f>
        <v>14.3733</v>
      </c>
      <c r="I49" s="35">
        <f>'FIG 2'!N37</f>
        <v>9.7933000000000003</v>
      </c>
      <c r="J49" s="35">
        <f>'FIG 3'!N37</f>
        <v>11.386699999999999</v>
      </c>
      <c r="K49" s="36">
        <f t="shared" si="3"/>
        <v>35.5533</v>
      </c>
      <c r="L49" s="36">
        <f t="shared" si="4"/>
        <v>43.357700000000001</v>
      </c>
      <c r="M49" s="37">
        <f>SUM('FIG 1'!Q37,'FIG 2'!Q37,'FIG 3'!Q37)</f>
        <v>0</v>
      </c>
      <c r="N49" s="36">
        <f t="shared" si="5"/>
        <v>43.357700000000001</v>
      </c>
    </row>
    <row r="50" spans="1:14" ht="25.5" customHeight="1" x14ac:dyDescent="0.35">
      <c r="A50" s="66">
        <v>37</v>
      </c>
      <c r="B50" s="77" t="s">
        <v>105</v>
      </c>
      <c r="C50" s="76" t="s">
        <v>106</v>
      </c>
      <c r="D50" s="93" t="s">
        <v>107</v>
      </c>
      <c r="E50" s="90">
        <v>852096</v>
      </c>
      <c r="F50" s="91">
        <v>36638</v>
      </c>
      <c r="G50" s="76"/>
      <c r="H50" s="35">
        <f>'FIG 1'!N38</f>
        <v>15.773300000000001</v>
      </c>
      <c r="I50" s="35">
        <f>'FIG 2'!N38</f>
        <v>13.78</v>
      </c>
      <c r="J50" s="35">
        <f>'FIG 3'!N38</f>
        <v>13.6267</v>
      </c>
      <c r="K50" s="36">
        <f t="shared" si="3"/>
        <v>43.18</v>
      </c>
      <c r="L50" s="36">
        <f t="shared" si="4"/>
        <v>52.658499999999997</v>
      </c>
      <c r="M50" s="37">
        <f>SUM('FIG 1'!Q38,'FIG 2'!Q38,'FIG 3'!Q38)</f>
        <v>0</v>
      </c>
      <c r="N50" s="36">
        <f t="shared" si="5"/>
        <v>52.658499999999997</v>
      </c>
    </row>
    <row r="51" spans="1:14" ht="25.5" customHeight="1" x14ac:dyDescent="0.35">
      <c r="A51" s="66">
        <v>38</v>
      </c>
      <c r="B51" s="76"/>
      <c r="C51" s="76"/>
      <c r="D51" s="93"/>
      <c r="E51" s="90"/>
      <c r="F51" s="91"/>
      <c r="G51" s="76"/>
      <c r="H51" s="35">
        <f>'FIG 1'!N39</f>
        <v>0</v>
      </c>
      <c r="I51" s="35">
        <f>'FIG 2'!N39</f>
        <v>0</v>
      </c>
      <c r="J51" s="35">
        <f>'FIG 3'!N39</f>
        <v>0</v>
      </c>
      <c r="K51" s="36">
        <f t="shared" si="3"/>
        <v>0</v>
      </c>
      <c r="L51" s="36">
        <f t="shared" si="4"/>
        <v>0</v>
      </c>
      <c r="M51" s="37">
        <f>SUM('FIG 1'!Q39,'FIG 2'!Q39,'FIG 3'!Q39)</f>
        <v>0</v>
      </c>
      <c r="N51" s="36">
        <f t="shared" si="5"/>
        <v>0</v>
      </c>
    </row>
    <row r="52" spans="1:14" ht="25.5" customHeight="1" x14ac:dyDescent="0.35">
      <c r="A52" s="66">
        <v>39</v>
      </c>
      <c r="B52" s="76"/>
      <c r="C52" s="76"/>
      <c r="D52" s="93"/>
      <c r="E52" s="90"/>
      <c r="F52" s="91"/>
      <c r="G52" s="76"/>
      <c r="H52" s="35">
        <f>'FIG 1'!N40</f>
        <v>0</v>
      </c>
      <c r="I52" s="35">
        <f>'FIG 2'!N40</f>
        <v>0</v>
      </c>
      <c r="J52" s="35">
        <f>'FIG 3'!N40</f>
        <v>0</v>
      </c>
      <c r="K52" s="36">
        <f t="shared" si="3"/>
        <v>0</v>
      </c>
      <c r="L52" s="36">
        <f t="shared" si="4"/>
        <v>0</v>
      </c>
      <c r="M52" s="37">
        <f>SUM('FIG 1'!Q40,'FIG 2'!Q40,'FIG 3'!Q40)</f>
        <v>0</v>
      </c>
      <c r="N52" s="36">
        <f t="shared" si="5"/>
        <v>0</v>
      </c>
    </row>
    <row r="53" spans="1:14" ht="25.5" customHeight="1" x14ac:dyDescent="0.35">
      <c r="A53" s="66">
        <v>40</v>
      </c>
      <c r="B53" s="76"/>
      <c r="C53" s="76"/>
      <c r="D53" s="93"/>
      <c r="E53" s="90"/>
      <c r="F53" s="91"/>
      <c r="G53" s="76"/>
      <c r="H53" s="35">
        <f>'FIG 1'!N41</f>
        <v>0</v>
      </c>
      <c r="I53" s="35">
        <f>'FIG 2'!N41</f>
        <v>0</v>
      </c>
      <c r="J53" s="35">
        <f>'FIG 3'!N41</f>
        <v>0</v>
      </c>
      <c r="K53" s="36">
        <f t="shared" si="3"/>
        <v>0</v>
      </c>
      <c r="L53" s="36">
        <f t="shared" si="4"/>
        <v>0</v>
      </c>
      <c r="M53" s="37">
        <f>SUM('FIG 1'!Q41,'FIG 2'!Q41,'FIG 3'!Q41)</f>
        <v>0</v>
      </c>
      <c r="N53" s="36">
        <f t="shared" si="5"/>
        <v>0</v>
      </c>
    </row>
    <row r="54" spans="1:14" ht="25.5" customHeight="1" x14ac:dyDescent="0.35">
      <c r="A54" s="66">
        <v>41</v>
      </c>
      <c r="B54" s="77"/>
      <c r="C54" s="76"/>
      <c r="D54" s="93"/>
      <c r="E54" s="90"/>
      <c r="F54" s="91"/>
      <c r="G54" s="90"/>
      <c r="H54" s="35">
        <f>'FIG 1'!N42</f>
        <v>0</v>
      </c>
      <c r="I54" s="35">
        <f>'FIG 2'!N42</f>
        <v>0</v>
      </c>
      <c r="J54" s="35">
        <f>'FIG 3'!N42</f>
        <v>0</v>
      </c>
      <c r="K54" s="36">
        <f t="shared" si="3"/>
        <v>0</v>
      </c>
      <c r="L54" s="36">
        <f t="shared" si="4"/>
        <v>0</v>
      </c>
      <c r="M54" s="37">
        <f>SUM('FIG 1'!Q42,'FIG 2'!Q42,'FIG 3'!Q42)</f>
        <v>0</v>
      </c>
      <c r="N54" s="36">
        <f t="shared" si="5"/>
        <v>0</v>
      </c>
    </row>
    <row r="55" spans="1:14" ht="25.5" customHeight="1" x14ac:dyDescent="0.35">
      <c r="A55" s="66">
        <v>42</v>
      </c>
      <c r="B55" s="76"/>
      <c r="C55" s="76"/>
      <c r="D55" s="93"/>
      <c r="E55" s="90"/>
      <c r="F55" s="91"/>
      <c r="G55" s="90"/>
      <c r="H55" s="35">
        <f>'FIG 1'!N43</f>
        <v>0</v>
      </c>
      <c r="I55" s="35">
        <f>'FIG 2'!N43</f>
        <v>0</v>
      </c>
      <c r="J55" s="35">
        <f>'FIG 3'!N43</f>
        <v>0</v>
      </c>
      <c r="K55" s="36">
        <f t="shared" si="3"/>
        <v>0</v>
      </c>
      <c r="L55" s="36">
        <f t="shared" si="4"/>
        <v>0</v>
      </c>
      <c r="M55" s="37">
        <f>SUM('FIG 1'!Q43,'FIG 2'!Q43,'FIG 3'!Q43)</f>
        <v>0</v>
      </c>
      <c r="N55" s="36">
        <f t="shared" si="5"/>
        <v>0</v>
      </c>
    </row>
    <row r="56" spans="1:14" ht="25.5" customHeight="1" x14ac:dyDescent="0.35">
      <c r="A56" s="66">
        <v>43</v>
      </c>
      <c r="B56" s="76"/>
      <c r="C56" s="76"/>
      <c r="D56" s="93"/>
      <c r="E56" s="90"/>
      <c r="F56" s="91"/>
      <c r="G56" s="90"/>
      <c r="H56" s="35">
        <f>'FIG 1'!N44</f>
        <v>0</v>
      </c>
      <c r="I56" s="35">
        <f>'FIG 2'!N44</f>
        <v>0</v>
      </c>
      <c r="J56" s="35">
        <f>'FIG 3'!N44</f>
        <v>0</v>
      </c>
      <c r="K56" s="36">
        <f t="shared" si="3"/>
        <v>0</v>
      </c>
      <c r="L56" s="36">
        <f t="shared" si="4"/>
        <v>0</v>
      </c>
      <c r="M56" s="37">
        <f>SUM('FIG 1'!Q44,'FIG 2'!Q44,'FIG 3'!Q44)</f>
        <v>0</v>
      </c>
      <c r="N56" s="36">
        <f t="shared" si="5"/>
        <v>0</v>
      </c>
    </row>
    <row r="57" spans="1:14" ht="25.5" customHeight="1" x14ac:dyDescent="0.35">
      <c r="A57" s="66">
        <v>44</v>
      </c>
      <c r="B57" s="76"/>
      <c r="C57" s="76"/>
      <c r="D57" s="93"/>
      <c r="E57" s="92"/>
      <c r="F57" s="91"/>
      <c r="G57" s="90"/>
      <c r="H57" s="35">
        <f>'FIG 1'!N45</f>
        <v>0</v>
      </c>
      <c r="I57" s="35">
        <f>'FIG 2'!N45</f>
        <v>0</v>
      </c>
      <c r="J57" s="35">
        <f>'FIG 3'!N45</f>
        <v>0</v>
      </c>
      <c r="K57" s="36">
        <f t="shared" si="3"/>
        <v>0</v>
      </c>
      <c r="L57" s="36">
        <f t="shared" si="4"/>
        <v>0</v>
      </c>
      <c r="M57" s="37">
        <f>SUM('FIG 1'!Q45,'FIG 2'!Q45,'FIG 3'!Q45)</f>
        <v>0</v>
      </c>
      <c r="N57" s="36">
        <f t="shared" si="5"/>
        <v>0</v>
      </c>
    </row>
    <row r="58" spans="1:14" ht="25.5" customHeight="1" x14ac:dyDescent="0.35">
      <c r="A58" s="66">
        <v>45</v>
      </c>
      <c r="B58" s="76"/>
      <c r="C58" s="76"/>
      <c r="D58" s="93"/>
      <c r="E58" s="90"/>
      <c r="F58" s="91"/>
      <c r="G58" s="90"/>
      <c r="H58" s="35">
        <f>'FIG 1'!N46</f>
        <v>0</v>
      </c>
      <c r="I58" s="35">
        <f>'FIG 2'!N46</f>
        <v>0</v>
      </c>
      <c r="J58" s="35">
        <f>'FIG 3'!N46</f>
        <v>0</v>
      </c>
      <c r="K58" s="36">
        <f t="shared" si="3"/>
        <v>0</v>
      </c>
      <c r="L58" s="36">
        <f t="shared" si="4"/>
        <v>0</v>
      </c>
      <c r="M58" s="37">
        <f>SUM('FIG 1'!Q46,'FIG 2'!Q46,'FIG 3'!Q46)</f>
        <v>0</v>
      </c>
      <c r="N58" s="36">
        <f t="shared" si="5"/>
        <v>0</v>
      </c>
    </row>
    <row r="59" spans="1:14" ht="25.5" customHeight="1" x14ac:dyDescent="0.35">
      <c r="A59" s="66">
        <v>46</v>
      </c>
      <c r="B59" s="76"/>
      <c r="C59" s="76"/>
      <c r="D59" s="93"/>
      <c r="E59" s="90"/>
      <c r="F59" s="91"/>
      <c r="G59" s="90"/>
      <c r="H59" s="35">
        <f>'FIG 1'!N47</f>
        <v>0</v>
      </c>
      <c r="I59" s="35">
        <f>'FIG 2'!N47</f>
        <v>0</v>
      </c>
      <c r="J59" s="35">
        <f>'FIG 3'!N47</f>
        <v>0</v>
      </c>
      <c r="K59" s="36">
        <f t="shared" si="3"/>
        <v>0</v>
      </c>
      <c r="L59" s="36">
        <f t="shared" si="4"/>
        <v>0</v>
      </c>
      <c r="M59" s="37">
        <f>SUM('FIG 1'!Q47,'FIG 2'!Q47,'FIG 3'!Q47)</f>
        <v>0</v>
      </c>
      <c r="N59" s="36">
        <f t="shared" si="5"/>
        <v>0</v>
      </c>
    </row>
    <row r="60" spans="1:14" ht="25.5" customHeight="1" x14ac:dyDescent="0.35">
      <c r="A60" s="66">
        <v>47</v>
      </c>
      <c r="B60" s="77"/>
      <c r="C60" s="76"/>
      <c r="D60" s="93"/>
      <c r="E60" s="90"/>
      <c r="F60" s="91"/>
      <c r="G60" s="90"/>
      <c r="H60" s="35">
        <f>'FIG 1'!N48</f>
        <v>0</v>
      </c>
      <c r="I60" s="35">
        <f>'FIG 2'!N48</f>
        <v>0</v>
      </c>
      <c r="J60" s="35">
        <f>'FIG 3'!N48</f>
        <v>0</v>
      </c>
      <c r="K60" s="36">
        <f t="shared" si="3"/>
        <v>0</v>
      </c>
      <c r="L60" s="36">
        <f t="shared" si="4"/>
        <v>0</v>
      </c>
      <c r="M60" s="37">
        <f>SUM('FIG 1'!Q48,'FIG 2'!Q48,'FIG 3'!Q48)</f>
        <v>0</v>
      </c>
      <c r="N60" s="36">
        <f t="shared" si="5"/>
        <v>0</v>
      </c>
    </row>
    <row r="61" spans="1:14" ht="25.5" customHeight="1" x14ac:dyDescent="0.35">
      <c r="A61" s="66">
        <v>48</v>
      </c>
      <c r="B61" s="76"/>
      <c r="C61" s="76"/>
      <c r="D61" s="93"/>
      <c r="E61" s="90"/>
      <c r="F61" s="91"/>
      <c r="G61" s="90"/>
      <c r="H61" s="35">
        <f>'FIG 1'!N49</f>
        <v>0</v>
      </c>
      <c r="I61" s="35">
        <f>'FIG 2'!N49</f>
        <v>0</v>
      </c>
      <c r="J61" s="35">
        <f>'FIG 3'!N49</f>
        <v>0</v>
      </c>
      <c r="K61" s="36">
        <f t="shared" si="3"/>
        <v>0</v>
      </c>
      <c r="L61" s="36">
        <f t="shared" si="4"/>
        <v>0</v>
      </c>
      <c r="M61" s="37">
        <f>SUM('FIG 1'!Q49,'FIG 2'!Q49,'FIG 3'!Q49)</f>
        <v>0</v>
      </c>
      <c r="N61" s="36">
        <f t="shared" si="5"/>
        <v>0</v>
      </c>
    </row>
    <row r="62" spans="1:14" ht="25.5" customHeight="1" x14ac:dyDescent="0.35">
      <c r="A62" s="66">
        <v>49</v>
      </c>
      <c r="B62" s="76"/>
      <c r="C62" s="76"/>
      <c r="D62" s="93"/>
      <c r="E62" s="90"/>
      <c r="F62" s="91"/>
      <c r="G62" s="90"/>
      <c r="H62" s="35">
        <f>'FIG 1'!N50</f>
        <v>0</v>
      </c>
      <c r="I62" s="35">
        <f>'FIG 2'!N50</f>
        <v>0</v>
      </c>
      <c r="J62" s="35">
        <f>'FIG 3'!N50</f>
        <v>0</v>
      </c>
      <c r="K62" s="36">
        <f t="shared" si="3"/>
        <v>0</v>
      </c>
      <c r="L62" s="36">
        <f t="shared" si="4"/>
        <v>0</v>
      </c>
      <c r="M62" s="37">
        <f>SUM('FIG 1'!Q50,'FIG 2'!Q50,'FIG 3'!Q50)</f>
        <v>0</v>
      </c>
      <c r="N62" s="36">
        <f t="shared" si="5"/>
        <v>0</v>
      </c>
    </row>
    <row r="63" spans="1:14" ht="25.5" customHeight="1" x14ac:dyDescent="0.35">
      <c r="A63" s="66">
        <v>50</v>
      </c>
      <c r="B63" s="77"/>
      <c r="C63" s="76"/>
      <c r="D63" s="93"/>
      <c r="E63" s="90"/>
      <c r="F63" s="91"/>
      <c r="G63" s="90"/>
      <c r="H63" s="35">
        <f>'FIG 1'!N51</f>
        <v>0</v>
      </c>
      <c r="I63" s="35">
        <f>'FIG 2'!N51</f>
        <v>0</v>
      </c>
      <c r="J63" s="35">
        <f>'FIG 3'!N51</f>
        <v>0</v>
      </c>
      <c r="K63" s="36">
        <f t="shared" si="3"/>
        <v>0</v>
      </c>
      <c r="L63" s="36">
        <f t="shared" si="4"/>
        <v>0</v>
      </c>
      <c r="M63" s="37">
        <f>SUM('FIG 1'!Q51,'FIG 2'!Q51,'FIG 3'!Q51)</f>
        <v>0</v>
      </c>
      <c r="N63" s="36">
        <f t="shared" si="5"/>
        <v>0</v>
      </c>
    </row>
    <row r="64" spans="1:14" ht="25.5" customHeight="1" x14ac:dyDescent="0.35">
      <c r="A64" s="66">
        <v>51</v>
      </c>
      <c r="B64" s="77"/>
      <c r="C64" s="76"/>
      <c r="D64" s="93"/>
      <c r="E64" s="90"/>
      <c r="F64" s="91"/>
      <c r="G64" s="90"/>
      <c r="H64" s="35">
        <f>'FIG 1'!N52</f>
        <v>0</v>
      </c>
      <c r="I64" s="35">
        <f>'FIG 2'!N52</f>
        <v>0</v>
      </c>
      <c r="J64" s="35">
        <f>'FIG 3'!N52</f>
        <v>0</v>
      </c>
      <c r="K64" s="36">
        <f t="shared" si="3"/>
        <v>0</v>
      </c>
      <c r="L64" s="36">
        <f t="shared" si="4"/>
        <v>0</v>
      </c>
      <c r="M64" s="37">
        <f>SUM('FIG 1'!Q52,'FIG 2'!Q52,'FIG 3'!Q52)</f>
        <v>0</v>
      </c>
      <c r="N64" s="36">
        <f t="shared" si="5"/>
        <v>0</v>
      </c>
    </row>
    <row r="65" spans="1:14" ht="25.5" customHeight="1" x14ac:dyDescent="0.35">
      <c r="A65" s="66">
        <v>52</v>
      </c>
      <c r="B65" s="76"/>
      <c r="C65" s="76"/>
      <c r="D65" s="93"/>
      <c r="E65" s="90"/>
      <c r="F65" s="91"/>
      <c r="G65" s="90"/>
      <c r="H65" s="35">
        <f>'FIG 1'!N53</f>
        <v>0</v>
      </c>
      <c r="I65" s="35">
        <f>'FIG 2'!N53</f>
        <v>0</v>
      </c>
      <c r="J65" s="35">
        <f>'FIG 3'!N53</f>
        <v>0</v>
      </c>
      <c r="K65" s="36">
        <f t="shared" si="3"/>
        <v>0</v>
      </c>
      <c r="L65" s="36">
        <f t="shared" si="4"/>
        <v>0</v>
      </c>
      <c r="M65" s="37">
        <f>SUM('FIG 1'!Q53,'FIG 2'!Q53,'FIG 3'!Q53)</f>
        <v>0</v>
      </c>
      <c r="N65" s="36">
        <f t="shared" si="5"/>
        <v>0</v>
      </c>
    </row>
    <row r="66" spans="1:14" ht="25.5" customHeight="1" x14ac:dyDescent="0.35">
      <c r="A66" s="66">
        <v>53</v>
      </c>
      <c r="B66" s="76"/>
      <c r="C66" s="76"/>
      <c r="D66" s="93"/>
      <c r="E66" s="90"/>
      <c r="F66" s="91"/>
      <c r="G66" s="90"/>
      <c r="H66" s="35">
        <f>'FIG 1'!N54</f>
        <v>0</v>
      </c>
      <c r="I66" s="35">
        <f>'FIG 2'!N54</f>
        <v>0</v>
      </c>
      <c r="J66" s="35">
        <f>'FIG 3'!N54</f>
        <v>0</v>
      </c>
      <c r="K66" s="36">
        <f t="shared" si="3"/>
        <v>0</v>
      </c>
      <c r="L66" s="36">
        <f t="shared" si="4"/>
        <v>0</v>
      </c>
      <c r="M66" s="37">
        <f>SUM('FIG 1'!Q54,'FIG 2'!Q54,'FIG 3'!Q54)</f>
        <v>0</v>
      </c>
      <c r="N66" s="36">
        <f t="shared" si="5"/>
        <v>0</v>
      </c>
    </row>
    <row r="67" spans="1:14" ht="25.5" customHeight="1" x14ac:dyDescent="0.35">
      <c r="A67" s="66">
        <v>54</v>
      </c>
      <c r="B67" s="76"/>
      <c r="C67" s="76"/>
      <c r="D67" s="93"/>
      <c r="E67" s="90"/>
      <c r="F67" s="91"/>
      <c r="G67" s="90"/>
      <c r="H67" s="35">
        <f>'FIG 1'!N55</f>
        <v>0</v>
      </c>
      <c r="I67" s="35">
        <f>'FIG 2'!N55</f>
        <v>0</v>
      </c>
      <c r="J67" s="35">
        <f>'FIG 3'!N55</f>
        <v>0</v>
      </c>
      <c r="K67" s="36">
        <f t="shared" si="3"/>
        <v>0</v>
      </c>
      <c r="L67" s="36">
        <f t="shared" si="4"/>
        <v>0</v>
      </c>
      <c r="M67" s="37">
        <f>SUM('FIG 1'!Q55,'FIG 2'!Q55,'FIG 3'!Q55)</f>
        <v>0</v>
      </c>
      <c r="N67" s="36">
        <f t="shared" si="5"/>
        <v>0</v>
      </c>
    </row>
    <row r="68" spans="1:14" ht="25.5" customHeight="1" x14ac:dyDescent="0.35">
      <c r="A68" s="66">
        <v>55</v>
      </c>
      <c r="B68" s="76"/>
      <c r="C68" s="76"/>
      <c r="D68" s="93"/>
      <c r="E68" s="90"/>
      <c r="F68" s="91"/>
      <c r="G68" s="90"/>
      <c r="H68" s="35">
        <f>'FIG 1'!N56</f>
        <v>0</v>
      </c>
      <c r="I68" s="35">
        <f>'FIG 2'!N56</f>
        <v>0</v>
      </c>
      <c r="J68" s="35">
        <f>'FIG 3'!N56</f>
        <v>0</v>
      </c>
      <c r="K68" s="36">
        <f t="shared" si="3"/>
        <v>0</v>
      </c>
      <c r="L68" s="36">
        <f t="shared" si="4"/>
        <v>0</v>
      </c>
      <c r="M68" s="37">
        <f>SUM('FIG 1'!Q56,'FIG 2'!Q56,'FIG 3'!Q56)</f>
        <v>0</v>
      </c>
      <c r="N68" s="36">
        <f t="shared" si="5"/>
        <v>0</v>
      </c>
    </row>
    <row r="69" spans="1:14" ht="25.5" customHeight="1" x14ac:dyDescent="0.35">
      <c r="A69" s="66">
        <v>56</v>
      </c>
      <c r="B69" s="77"/>
      <c r="C69" s="76"/>
      <c r="D69" s="93"/>
      <c r="E69" s="90"/>
      <c r="F69" s="91"/>
      <c r="G69" s="90"/>
      <c r="H69" s="35">
        <f>'FIG 1'!N57</f>
        <v>0</v>
      </c>
      <c r="I69" s="35">
        <f>'FIG 2'!N57</f>
        <v>0</v>
      </c>
      <c r="J69" s="35">
        <f>'FIG 3'!N57</f>
        <v>0</v>
      </c>
      <c r="K69" s="36">
        <f t="shared" si="3"/>
        <v>0</v>
      </c>
      <c r="L69" s="36">
        <f t="shared" si="4"/>
        <v>0</v>
      </c>
      <c r="M69" s="37">
        <f>SUM('FIG 1'!Q57,'FIG 2'!Q57,'FIG 3'!Q57)</f>
        <v>0</v>
      </c>
      <c r="N69" s="36">
        <f t="shared" si="5"/>
        <v>0</v>
      </c>
    </row>
    <row r="70" spans="1:14" ht="25.5" customHeight="1" x14ac:dyDescent="0.35">
      <c r="A70" s="66">
        <v>57</v>
      </c>
      <c r="B70" s="69"/>
      <c r="C70" s="69"/>
      <c r="D70" s="69"/>
      <c r="E70" s="70"/>
      <c r="F70" s="71"/>
      <c r="G70" s="69"/>
      <c r="H70" s="35">
        <f>'FIG 1'!N58</f>
        <v>0</v>
      </c>
      <c r="I70" s="35">
        <f>'FIG 2'!N58</f>
        <v>0</v>
      </c>
      <c r="J70" s="35">
        <f>'FIG 3'!N58</f>
        <v>0</v>
      </c>
      <c r="K70" s="36">
        <f t="shared" si="3"/>
        <v>0</v>
      </c>
      <c r="L70" s="36">
        <f t="shared" si="4"/>
        <v>0</v>
      </c>
      <c r="M70" s="37">
        <f>SUM('FIG 1'!Q58,'FIG 2'!Q58,'FIG 3'!Q58)</f>
        <v>0</v>
      </c>
      <c r="N70" s="36">
        <f t="shared" si="5"/>
        <v>0</v>
      </c>
    </row>
    <row r="71" spans="1:14" ht="25.5" customHeight="1" x14ac:dyDescent="0.35">
      <c r="A71" s="60">
        <v>58</v>
      </c>
      <c r="B71" s="69"/>
      <c r="C71" s="69"/>
      <c r="D71" s="69"/>
      <c r="E71" s="70"/>
      <c r="F71" s="71"/>
      <c r="G71" s="69"/>
      <c r="H71" s="35">
        <f>'FIG 1'!N59</f>
        <v>0</v>
      </c>
      <c r="I71" s="35">
        <f>'FIG 2'!N59</f>
        <v>0</v>
      </c>
      <c r="J71" s="35">
        <f>'FIG 3'!N59</f>
        <v>0</v>
      </c>
      <c r="K71" s="36">
        <f t="shared" si="3"/>
        <v>0</v>
      </c>
      <c r="L71" s="36">
        <f t="shared" si="4"/>
        <v>0</v>
      </c>
      <c r="M71" s="37">
        <f>SUM('FIG 1'!Q59,'FIG 2'!Q59,'FIG 3'!Q59)</f>
        <v>0</v>
      </c>
      <c r="N71" s="36">
        <f t="shared" si="5"/>
        <v>0</v>
      </c>
    </row>
    <row r="72" spans="1:14" ht="25.5" customHeight="1" x14ac:dyDescent="0.35">
      <c r="A72" s="60">
        <v>59</v>
      </c>
      <c r="B72" s="69"/>
      <c r="C72" s="69"/>
      <c r="D72" s="69"/>
      <c r="E72" s="70"/>
      <c r="F72" s="71"/>
      <c r="G72" s="69"/>
      <c r="H72" s="35">
        <f>'FIG 1'!N60</f>
        <v>0</v>
      </c>
      <c r="I72" s="35">
        <f>'FIG 2'!N60</f>
        <v>0</v>
      </c>
      <c r="J72" s="35">
        <f>'FIG 3'!N60</f>
        <v>0</v>
      </c>
      <c r="K72" s="36">
        <f t="shared" si="3"/>
        <v>0</v>
      </c>
      <c r="L72" s="36">
        <f t="shared" si="4"/>
        <v>0</v>
      </c>
      <c r="M72" s="37">
        <f>SUM('FIG 1'!Q60,'FIG 2'!Q60,'FIG 3'!Q60)</f>
        <v>0</v>
      </c>
      <c r="N72" s="36">
        <f t="shared" si="5"/>
        <v>0</v>
      </c>
    </row>
    <row r="73" spans="1:14" ht="25.5" customHeight="1" x14ac:dyDescent="0.35">
      <c r="A73" s="60">
        <v>60</v>
      </c>
      <c r="B73" s="69"/>
      <c r="C73" s="69"/>
      <c r="D73" s="69"/>
      <c r="E73" s="70"/>
      <c r="F73" s="71"/>
      <c r="G73" s="69"/>
      <c r="H73" s="35">
        <f>'FIG 1'!N61</f>
        <v>0</v>
      </c>
      <c r="I73" s="35">
        <f>'FIG 2'!N61</f>
        <v>0</v>
      </c>
      <c r="J73" s="35">
        <f>'FIG 3'!N61</f>
        <v>0</v>
      </c>
      <c r="K73" s="36">
        <f t="shared" si="3"/>
        <v>0</v>
      </c>
      <c r="L73" s="36">
        <f t="shared" si="4"/>
        <v>0</v>
      </c>
      <c r="M73" s="37">
        <f>SUM('FIG 1'!Q61,'FIG 2'!Q61,'FIG 3'!Q61)</f>
        <v>0</v>
      </c>
      <c r="N73" s="36">
        <f t="shared" si="5"/>
        <v>0</v>
      </c>
    </row>
    <row r="74" spans="1:14" ht="25.5" customHeight="1" x14ac:dyDescent="0.35">
      <c r="A74" s="60">
        <v>61</v>
      </c>
      <c r="B74" s="69"/>
      <c r="C74" s="69"/>
      <c r="D74" s="69"/>
      <c r="E74" s="70"/>
      <c r="F74" s="71"/>
      <c r="G74" s="69"/>
      <c r="H74" s="35">
        <f>'FIG 1'!N62</f>
        <v>0</v>
      </c>
      <c r="I74" s="35">
        <f>'FIG 2'!N62</f>
        <v>0</v>
      </c>
      <c r="J74" s="35">
        <f>'FIG 3'!N62</f>
        <v>0</v>
      </c>
      <c r="K74" s="36">
        <f t="shared" si="3"/>
        <v>0</v>
      </c>
      <c r="L74" s="36">
        <f t="shared" si="4"/>
        <v>0</v>
      </c>
      <c r="M74" s="37">
        <f>SUM('FIG 1'!Q62,'FIG 2'!Q62,'FIG 3'!Q62)</f>
        <v>0</v>
      </c>
      <c r="N74" s="36">
        <f t="shared" si="5"/>
        <v>0</v>
      </c>
    </row>
    <row r="75" spans="1:14" ht="25.5" customHeight="1" x14ac:dyDescent="0.35">
      <c r="A75" s="60">
        <v>62</v>
      </c>
      <c r="B75" s="69"/>
      <c r="C75" s="69"/>
      <c r="D75" s="69"/>
      <c r="E75" s="70"/>
      <c r="F75" s="71"/>
      <c r="G75" s="69"/>
      <c r="H75" s="35">
        <f>'FIG 1'!N63</f>
        <v>0</v>
      </c>
      <c r="I75" s="35">
        <f>'FIG 2'!N63</f>
        <v>0</v>
      </c>
      <c r="J75" s="35">
        <f>'FIG 3'!N63</f>
        <v>0</v>
      </c>
      <c r="K75" s="36">
        <f t="shared" si="3"/>
        <v>0</v>
      </c>
      <c r="L75" s="36">
        <f t="shared" si="4"/>
        <v>0</v>
      </c>
      <c r="M75" s="37">
        <f>SUM('FIG 1'!Q63,'FIG 2'!Q63,'FIG 3'!Q63)</f>
        <v>0</v>
      </c>
      <c r="N75" s="36">
        <f t="shared" si="5"/>
        <v>0</v>
      </c>
    </row>
    <row r="76" spans="1:14" ht="25.5" customHeight="1" x14ac:dyDescent="0.35">
      <c r="A76" s="60">
        <v>63</v>
      </c>
      <c r="B76" s="69"/>
      <c r="C76" s="69"/>
      <c r="D76" s="69"/>
      <c r="E76" s="72"/>
      <c r="F76" s="71"/>
      <c r="G76" s="69"/>
      <c r="H76" s="35">
        <f>'FIG 1'!N64</f>
        <v>0</v>
      </c>
      <c r="I76" s="35">
        <f>'FIG 2'!N64</f>
        <v>0</v>
      </c>
      <c r="J76" s="35">
        <f>'FIG 3'!N64</f>
        <v>0</v>
      </c>
      <c r="K76" s="36">
        <f t="shared" si="3"/>
        <v>0</v>
      </c>
      <c r="L76" s="36">
        <f t="shared" si="4"/>
        <v>0</v>
      </c>
      <c r="M76" s="37">
        <f>SUM('FIG 1'!Q64,'FIG 2'!Q64,'FIG 3'!Q64)</f>
        <v>0</v>
      </c>
      <c r="N76" s="36">
        <f t="shared" si="5"/>
        <v>0</v>
      </c>
    </row>
    <row r="77" spans="1:14" ht="25.5" customHeight="1" x14ac:dyDescent="0.35">
      <c r="A77" s="60">
        <v>64</v>
      </c>
      <c r="B77" s="69"/>
      <c r="C77" s="69"/>
      <c r="D77" s="69"/>
      <c r="E77" s="72"/>
      <c r="F77" s="71"/>
      <c r="G77" s="69"/>
      <c r="H77" s="35">
        <f>'FIG 1'!N65</f>
        <v>0</v>
      </c>
      <c r="I77" s="35">
        <f>'FIG 2'!N65</f>
        <v>0</v>
      </c>
      <c r="J77" s="35">
        <f>'FIG 3'!N65</f>
        <v>0</v>
      </c>
      <c r="K77" s="36">
        <f t="shared" si="3"/>
        <v>0</v>
      </c>
      <c r="L77" s="36">
        <f t="shared" si="4"/>
        <v>0</v>
      </c>
      <c r="M77" s="37">
        <f>SUM('FIG 1'!Q65,'FIG 2'!Q65,'FIG 3'!Q65)</f>
        <v>0</v>
      </c>
      <c r="N77" s="36">
        <f t="shared" si="5"/>
        <v>0</v>
      </c>
    </row>
    <row r="78" spans="1:14" ht="25.5" customHeight="1" x14ac:dyDescent="0.35">
      <c r="A78" s="60">
        <v>65</v>
      </c>
      <c r="B78" s="69"/>
      <c r="C78" s="69"/>
      <c r="D78" s="69"/>
      <c r="E78" s="72"/>
      <c r="F78" s="71"/>
      <c r="G78" s="69"/>
      <c r="H78" s="35">
        <f>'FIG 1'!N66</f>
        <v>0</v>
      </c>
      <c r="I78" s="35">
        <f>'FIG 2'!N66</f>
        <v>0</v>
      </c>
      <c r="J78" s="35">
        <f>'FIG 3'!N66</f>
        <v>0</v>
      </c>
      <c r="K78" s="36">
        <f t="shared" ref="K78:K109" si="6">SUM(H78:J78)</f>
        <v>0</v>
      </c>
      <c r="L78" s="36">
        <f t="shared" ref="L78:L109" si="7">ROUND((K78/$D$9)*10,4)</f>
        <v>0</v>
      </c>
      <c r="M78" s="37">
        <f>SUM('FIG 1'!Q66,'FIG 2'!Q66,'FIG 3'!Q66)</f>
        <v>0</v>
      </c>
      <c r="N78" s="36">
        <f t="shared" ref="N78:N109" si="8">L78-M78</f>
        <v>0</v>
      </c>
    </row>
    <row r="79" spans="1:14" ht="25.5" customHeight="1" x14ac:dyDescent="0.35">
      <c r="A79" s="60">
        <v>66</v>
      </c>
      <c r="B79" s="69"/>
      <c r="C79" s="69"/>
      <c r="D79" s="69"/>
      <c r="E79" s="72"/>
      <c r="F79" s="71"/>
      <c r="G79" s="69"/>
      <c r="H79" s="35">
        <f>'FIG 1'!N67</f>
        <v>0</v>
      </c>
      <c r="I79" s="35">
        <f>'FIG 2'!N67</f>
        <v>0</v>
      </c>
      <c r="J79" s="35">
        <f>'FIG 3'!N67</f>
        <v>0</v>
      </c>
      <c r="K79" s="36">
        <f t="shared" si="6"/>
        <v>0</v>
      </c>
      <c r="L79" s="36">
        <f t="shared" si="7"/>
        <v>0</v>
      </c>
      <c r="M79" s="37">
        <f>SUM('FIG 1'!Q67,'FIG 2'!Q67,'FIG 3'!Q67)</f>
        <v>0</v>
      </c>
      <c r="N79" s="36">
        <f t="shared" si="8"/>
        <v>0</v>
      </c>
    </row>
    <row r="80" spans="1:14" ht="25.5" customHeight="1" x14ac:dyDescent="0.35">
      <c r="A80" s="60">
        <v>67</v>
      </c>
      <c r="B80" s="69"/>
      <c r="C80" s="69"/>
      <c r="D80" s="69"/>
      <c r="E80" s="72"/>
      <c r="F80" s="71"/>
      <c r="G80" s="69"/>
      <c r="H80" s="35">
        <f>'FIG 1'!N68</f>
        <v>0</v>
      </c>
      <c r="I80" s="35">
        <f>'FIG 2'!N68</f>
        <v>0</v>
      </c>
      <c r="J80" s="35">
        <f>'FIG 3'!N68</f>
        <v>0</v>
      </c>
      <c r="K80" s="36">
        <f t="shared" si="6"/>
        <v>0</v>
      </c>
      <c r="L80" s="36">
        <f t="shared" si="7"/>
        <v>0</v>
      </c>
      <c r="M80" s="37">
        <f>SUM('FIG 1'!Q68,'FIG 2'!Q68,'FIG 3'!Q68)</f>
        <v>0</v>
      </c>
      <c r="N80" s="36">
        <f t="shared" si="8"/>
        <v>0</v>
      </c>
    </row>
    <row r="81" spans="1:14" ht="25.5" customHeight="1" x14ac:dyDescent="0.35">
      <c r="A81" s="75">
        <v>68</v>
      </c>
      <c r="B81" s="69"/>
      <c r="C81" s="69"/>
      <c r="D81" s="69"/>
      <c r="E81" s="72"/>
      <c r="F81" s="71"/>
      <c r="G81" s="69"/>
      <c r="H81" s="35">
        <f>'FIG 1'!N69</f>
        <v>0</v>
      </c>
      <c r="I81" s="35">
        <f>'FIG 2'!N69</f>
        <v>0</v>
      </c>
      <c r="J81" s="35">
        <f>'FIG 3'!N69</f>
        <v>0</v>
      </c>
      <c r="K81" s="36">
        <f t="shared" si="6"/>
        <v>0</v>
      </c>
      <c r="L81" s="36">
        <f t="shared" si="7"/>
        <v>0</v>
      </c>
      <c r="M81" s="37">
        <f>SUM('FIG 1'!Q69,'FIG 2'!Q69,'FIG 3'!Q69)</f>
        <v>0</v>
      </c>
      <c r="N81" s="36">
        <f t="shared" si="8"/>
        <v>0</v>
      </c>
    </row>
    <row r="82" spans="1:14" ht="25.5" customHeight="1" x14ac:dyDescent="0.35">
      <c r="A82" s="60">
        <v>69</v>
      </c>
      <c r="B82" s="69"/>
      <c r="C82" s="69"/>
      <c r="D82" s="69"/>
      <c r="E82" s="72"/>
      <c r="F82" s="71"/>
      <c r="G82" s="69"/>
      <c r="H82" s="35">
        <f>'FIG 1'!N70</f>
        <v>0</v>
      </c>
      <c r="I82" s="35">
        <f>'FIG 2'!N70</f>
        <v>0</v>
      </c>
      <c r="J82" s="35">
        <f>'FIG 3'!N70</f>
        <v>0</v>
      </c>
      <c r="K82" s="36">
        <f t="shared" si="6"/>
        <v>0</v>
      </c>
      <c r="L82" s="36">
        <f t="shared" si="7"/>
        <v>0</v>
      </c>
      <c r="M82" s="37">
        <f>SUM('FIG 1'!Q70,'FIG 2'!Q70,'FIG 3'!Q70)</f>
        <v>0</v>
      </c>
      <c r="N82" s="36">
        <f t="shared" si="8"/>
        <v>0</v>
      </c>
    </row>
    <row r="83" spans="1:14" ht="25.5" customHeight="1" x14ac:dyDescent="0.35">
      <c r="A83" s="60">
        <v>70</v>
      </c>
      <c r="B83" s="69"/>
      <c r="C83" s="69"/>
      <c r="D83" s="69"/>
      <c r="E83" s="72"/>
      <c r="F83" s="71"/>
      <c r="G83" s="69"/>
      <c r="H83" s="35">
        <f>'FIG 1'!N71</f>
        <v>0</v>
      </c>
      <c r="I83" s="35">
        <f>'FIG 2'!N71</f>
        <v>0</v>
      </c>
      <c r="J83" s="35">
        <f>'FIG 3'!N71</f>
        <v>0</v>
      </c>
      <c r="K83" s="36">
        <f t="shared" si="6"/>
        <v>0</v>
      </c>
      <c r="L83" s="36">
        <f t="shared" si="7"/>
        <v>0</v>
      </c>
      <c r="M83" s="37">
        <f>SUM('FIG 1'!Q71,'FIG 2'!Q71,'FIG 3'!Q71)</f>
        <v>0</v>
      </c>
      <c r="N83" s="36">
        <f t="shared" si="8"/>
        <v>0</v>
      </c>
    </row>
    <row r="84" spans="1:14" ht="25.5" customHeight="1" x14ac:dyDescent="0.35">
      <c r="A84" s="60">
        <v>71</v>
      </c>
      <c r="B84" s="69"/>
      <c r="C84" s="69"/>
      <c r="D84" s="69"/>
      <c r="E84" s="72"/>
      <c r="F84" s="71"/>
      <c r="G84" s="69"/>
      <c r="H84" s="35">
        <f>'FIG 1'!N72</f>
        <v>0</v>
      </c>
      <c r="I84" s="35">
        <f>'FIG 2'!N72</f>
        <v>0</v>
      </c>
      <c r="J84" s="35">
        <f>'FIG 3'!N72</f>
        <v>0</v>
      </c>
      <c r="K84" s="36">
        <f t="shared" si="6"/>
        <v>0</v>
      </c>
      <c r="L84" s="36">
        <f t="shared" si="7"/>
        <v>0</v>
      </c>
      <c r="M84" s="37">
        <f>SUM('FIG 1'!Q72,'FIG 2'!Q72,'FIG 3'!Q72)</f>
        <v>0</v>
      </c>
      <c r="N84" s="36">
        <f t="shared" si="8"/>
        <v>0</v>
      </c>
    </row>
    <row r="85" spans="1:14" ht="25.5" customHeight="1" x14ac:dyDescent="0.35">
      <c r="A85" s="60">
        <v>72</v>
      </c>
      <c r="B85" s="69"/>
      <c r="C85" s="69"/>
      <c r="D85" s="69"/>
      <c r="E85" s="72"/>
      <c r="F85" s="71"/>
      <c r="G85" s="69"/>
      <c r="H85" s="35">
        <f>'FIG 1'!N73</f>
        <v>0</v>
      </c>
      <c r="I85" s="35">
        <f>'FIG 2'!N73</f>
        <v>0</v>
      </c>
      <c r="J85" s="35">
        <f>'FIG 3'!N73</f>
        <v>0</v>
      </c>
      <c r="K85" s="36">
        <f t="shared" si="6"/>
        <v>0</v>
      </c>
      <c r="L85" s="36">
        <f t="shared" si="7"/>
        <v>0</v>
      </c>
      <c r="M85" s="37">
        <f>SUM('FIG 1'!Q73,'FIG 2'!Q73,'FIG 3'!Q73)</f>
        <v>0</v>
      </c>
      <c r="N85" s="36">
        <f t="shared" si="8"/>
        <v>0</v>
      </c>
    </row>
    <row r="86" spans="1:14" ht="25.5" customHeight="1" x14ac:dyDescent="0.35">
      <c r="A86" s="60">
        <v>73</v>
      </c>
      <c r="B86" s="69"/>
      <c r="C86" s="69"/>
      <c r="D86" s="69"/>
      <c r="E86" s="72"/>
      <c r="F86" s="71"/>
      <c r="G86" s="69"/>
      <c r="H86" s="35">
        <f>'FIG 1'!N74</f>
        <v>0</v>
      </c>
      <c r="I86" s="35">
        <f>'FIG 2'!N74</f>
        <v>0</v>
      </c>
      <c r="J86" s="35">
        <f>'FIG 3'!N74</f>
        <v>0</v>
      </c>
      <c r="K86" s="36">
        <f t="shared" si="6"/>
        <v>0</v>
      </c>
      <c r="L86" s="36">
        <f t="shared" si="7"/>
        <v>0</v>
      </c>
      <c r="M86" s="37">
        <f>SUM('FIG 1'!Q74,'FIG 2'!Q74,'FIG 3'!Q74)</f>
        <v>0</v>
      </c>
      <c r="N86" s="36">
        <f t="shared" si="8"/>
        <v>0</v>
      </c>
    </row>
    <row r="87" spans="1:14" ht="25.5" customHeight="1" x14ac:dyDescent="0.35">
      <c r="A87" s="60">
        <v>74</v>
      </c>
      <c r="B87" s="69"/>
      <c r="C87" s="69"/>
      <c r="D87" s="69"/>
      <c r="E87" s="72"/>
      <c r="F87" s="71"/>
      <c r="G87" s="69"/>
      <c r="H87" s="35">
        <f>'FIG 1'!N75</f>
        <v>0</v>
      </c>
      <c r="I87" s="35">
        <f>'FIG 2'!N75</f>
        <v>0</v>
      </c>
      <c r="J87" s="35">
        <f>'FIG 3'!N75</f>
        <v>0</v>
      </c>
      <c r="K87" s="36">
        <f t="shared" si="6"/>
        <v>0</v>
      </c>
      <c r="L87" s="36">
        <f t="shared" si="7"/>
        <v>0</v>
      </c>
      <c r="M87" s="37">
        <f>SUM('FIG 1'!Q75,'FIG 2'!Q75,'FIG 3'!Q75)</f>
        <v>0</v>
      </c>
      <c r="N87" s="36">
        <f t="shared" si="8"/>
        <v>0</v>
      </c>
    </row>
    <row r="88" spans="1:14" ht="25.5" customHeight="1" x14ac:dyDescent="0.35">
      <c r="A88" s="60">
        <v>75</v>
      </c>
      <c r="B88" s="69"/>
      <c r="C88" s="69"/>
      <c r="D88" s="69"/>
      <c r="E88" s="72"/>
      <c r="F88" s="71"/>
      <c r="G88" s="69"/>
      <c r="H88" s="35">
        <f>'FIG 1'!N76</f>
        <v>0</v>
      </c>
      <c r="I88" s="35">
        <f>'FIG 2'!N76</f>
        <v>0</v>
      </c>
      <c r="J88" s="35">
        <f>'FIG 3'!N76</f>
        <v>0</v>
      </c>
      <c r="K88" s="36">
        <f t="shared" si="6"/>
        <v>0</v>
      </c>
      <c r="L88" s="36">
        <f t="shared" si="7"/>
        <v>0</v>
      </c>
      <c r="M88" s="37">
        <f>SUM('FIG 1'!Q76,'FIG 2'!Q76,'FIG 3'!Q76)</f>
        <v>0</v>
      </c>
      <c r="N88" s="36">
        <f t="shared" si="8"/>
        <v>0</v>
      </c>
    </row>
    <row r="89" spans="1:14" ht="25.5" customHeight="1" x14ac:dyDescent="0.35">
      <c r="A89" s="60">
        <v>76</v>
      </c>
      <c r="B89" s="69"/>
      <c r="C89" s="69"/>
      <c r="D89" s="69"/>
      <c r="E89" s="72"/>
      <c r="F89" s="71"/>
      <c r="G89" s="69"/>
      <c r="H89" s="35">
        <f>'FIG 1'!N77</f>
        <v>0</v>
      </c>
      <c r="I89" s="35">
        <f>'FIG 2'!N77</f>
        <v>0</v>
      </c>
      <c r="J89" s="35">
        <f>'FIG 3'!N77</f>
        <v>0</v>
      </c>
      <c r="K89" s="36">
        <f t="shared" si="6"/>
        <v>0</v>
      </c>
      <c r="L89" s="36">
        <f t="shared" si="7"/>
        <v>0</v>
      </c>
      <c r="M89" s="37">
        <f>SUM('FIG 1'!Q77,'FIG 2'!Q77,'FIG 3'!Q77)</f>
        <v>0</v>
      </c>
      <c r="N89" s="36">
        <f t="shared" si="8"/>
        <v>0</v>
      </c>
    </row>
    <row r="90" spans="1:14" ht="25.5" customHeight="1" x14ac:dyDescent="0.35">
      <c r="A90" s="60">
        <v>77</v>
      </c>
      <c r="B90" s="69"/>
      <c r="C90" s="69"/>
      <c r="D90" s="69"/>
      <c r="E90" s="72"/>
      <c r="F90" s="71"/>
      <c r="G90" s="69"/>
      <c r="H90" s="35">
        <f>'FIG 1'!N78</f>
        <v>0</v>
      </c>
      <c r="I90" s="35">
        <f>'FIG 2'!N78</f>
        <v>0</v>
      </c>
      <c r="J90" s="35">
        <f>'FIG 3'!N78</f>
        <v>0</v>
      </c>
      <c r="K90" s="36">
        <f t="shared" si="6"/>
        <v>0</v>
      </c>
      <c r="L90" s="36">
        <f t="shared" si="7"/>
        <v>0</v>
      </c>
      <c r="M90" s="37">
        <f>SUM('FIG 1'!Q78,'FIG 2'!Q78,'FIG 3'!Q78)</f>
        <v>0</v>
      </c>
      <c r="N90" s="36">
        <f t="shared" si="8"/>
        <v>0</v>
      </c>
    </row>
    <row r="91" spans="1:14" ht="25.5" customHeight="1" x14ac:dyDescent="0.35">
      <c r="A91" s="60">
        <v>78</v>
      </c>
      <c r="B91" s="69"/>
      <c r="C91" s="69"/>
      <c r="D91" s="69"/>
      <c r="E91" s="72"/>
      <c r="F91" s="71"/>
      <c r="G91" s="69"/>
      <c r="H91" s="35">
        <f>'FIG 1'!N79</f>
        <v>0</v>
      </c>
      <c r="I91" s="35">
        <f>'FIG 2'!N79</f>
        <v>0</v>
      </c>
      <c r="J91" s="35">
        <f>'FIG 3'!N79</f>
        <v>0</v>
      </c>
      <c r="K91" s="36">
        <f t="shared" si="6"/>
        <v>0</v>
      </c>
      <c r="L91" s="36">
        <f t="shared" si="7"/>
        <v>0</v>
      </c>
      <c r="M91" s="37">
        <f>SUM('FIG 1'!Q79,'FIG 2'!Q79,'FIG 3'!Q79)</f>
        <v>0</v>
      </c>
      <c r="N91" s="36">
        <f t="shared" si="8"/>
        <v>0</v>
      </c>
    </row>
    <row r="92" spans="1:14" ht="25.5" customHeight="1" x14ac:dyDescent="0.35">
      <c r="A92" s="60">
        <v>79</v>
      </c>
      <c r="B92" s="69"/>
      <c r="C92" s="69"/>
      <c r="D92" s="69"/>
      <c r="E92" s="70"/>
      <c r="F92" s="71"/>
      <c r="G92" s="69"/>
      <c r="H92" s="35">
        <f>'FIG 1'!N80</f>
        <v>0</v>
      </c>
      <c r="I92" s="35">
        <f>'FIG 2'!N80</f>
        <v>0</v>
      </c>
      <c r="J92" s="35">
        <f>'FIG 3'!N80</f>
        <v>0</v>
      </c>
      <c r="K92" s="36">
        <f t="shared" si="6"/>
        <v>0</v>
      </c>
      <c r="L92" s="36">
        <f t="shared" si="7"/>
        <v>0</v>
      </c>
      <c r="M92" s="37">
        <f>SUM('FIG 1'!Q80,'FIG 2'!Q80,'FIG 3'!Q80)</f>
        <v>0</v>
      </c>
      <c r="N92" s="36">
        <f t="shared" si="8"/>
        <v>0</v>
      </c>
    </row>
    <row r="93" spans="1:14" ht="25.5" customHeight="1" x14ac:dyDescent="0.35">
      <c r="A93" s="60">
        <v>80</v>
      </c>
      <c r="B93" s="69"/>
      <c r="C93" s="69"/>
      <c r="D93" s="69"/>
      <c r="E93" s="70"/>
      <c r="F93" s="71"/>
      <c r="G93" s="69"/>
      <c r="H93" s="35">
        <f>'FIG 1'!N81</f>
        <v>0</v>
      </c>
      <c r="I93" s="35">
        <f>'FIG 2'!N81</f>
        <v>0</v>
      </c>
      <c r="J93" s="35">
        <f>'FIG 3'!N81</f>
        <v>0</v>
      </c>
      <c r="K93" s="36">
        <f t="shared" si="6"/>
        <v>0</v>
      </c>
      <c r="L93" s="36">
        <f t="shared" si="7"/>
        <v>0</v>
      </c>
      <c r="M93" s="37">
        <f>SUM('FIG 1'!Q81,'FIG 2'!Q81,'FIG 3'!Q81)</f>
        <v>0</v>
      </c>
      <c r="N93" s="36">
        <f t="shared" si="8"/>
        <v>0</v>
      </c>
    </row>
    <row r="94" spans="1:14" ht="25.5" customHeight="1" x14ac:dyDescent="0.35">
      <c r="A94" s="60">
        <v>81</v>
      </c>
      <c r="B94" s="69"/>
      <c r="C94" s="69"/>
      <c r="D94" s="69"/>
      <c r="E94" s="70"/>
      <c r="F94" s="71"/>
      <c r="G94" s="69"/>
      <c r="H94" s="35">
        <f>'FIG 1'!N82</f>
        <v>0</v>
      </c>
      <c r="I94" s="35">
        <f>'FIG 2'!N82</f>
        <v>0</v>
      </c>
      <c r="J94" s="35">
        <f>'FIG 3'!N82</f>
        <v>0</v>
      </c>
      <c r="K94" s="36">
        <f t="shared" si="6"/>
        <v>0</v>
      </c>
      <c r="L94" s="36">
        <f t="shared" si="7"/>
        <v>0</v>
      </c>
      <c r="M94" s="37">
        <f>SUM('FIG 1'!Q82,'FIG 2'!Q82,'FIG 3'!Q82)</f>
        <v>0</v>
      </c>
      <c r="N94" s="36">
        <f t="shared" si="8"/>
        <v>0</v>
      </c>
    </row>
    <row r="95" spans="1:14" ht="25.5" customHeight="1" x14ac:dyDescent="0.35">
      <c r="A95" s="60">
        <v>82</v>
      </c>
      <c r="B95" s="69"/>
      <c r="C95" s="69"/>
      <c r="D95" s="69"/>
      <c r="E95" s="70"/>
      <c r="F95" s="71"/>
      <c r="G95" s="69"/>
      <c r="H95" s="35">
        <f>'FIG 1'!N83</f>
        <v>0</v>
      </c>
      <c r="I95" s="35">
        <f>'FIG 2'!N83</f>
        <v>0</v>
      </c>
      <c r="J95" s="35">
        <f>'FIG 3'!N83</f>
        <v>0</v>
      </c>
      <c r="K95" s="36">
        <f t="shared" si="6"/>
        <v>0</v>
      </c>
      <c r="L95" s="36">
        <f t="shared" si="7"/>
        <v>0</v>
      </c>
      <c r="M95" s="37">
        <f>SUM('FIG 1'!Q83,'FIG 2'!Q83,'FIG 3'!Q83)</f>
        <v>0</v>
      </c>
      <c r="N95" s="36">
        <f t="shared" si="8"/>
        <v>0</v>
      </c>
    </row>
    <row r="96" spans="1:14" ht="25.5" customHeight="1" x14ac:dyDescent="0.35">
      <c r="A96" s="60">
        <v>83</v>
      </c>
      <c r="B96" s="69"/>
      <c r="C96" s="69"/>
      <c r="D96" s="69"/>
      <c r="E96" s="70"/>
      <c r="F96" s="71"/>
      <c r="G96" s="69"/>
      <c r="H96" s="35">
        <f>'FIG 1'!N84</f>
        <v>0</v>
      </c>
      <c r="I96" s="35">
        <f>'FIG 2'!N84</f>
        <v>0</v>
      </c>
      <c r="J96" s="35">
        <f>'FIG 3'!N84</f>
        <v>0</v>
      </c>
      <c r="K96" s="36">
        <f t="shared" si="6"/>
        <v>0</v>
      </c>
      <c r="L96" s="36">
        <f t="shared" si="7"/>
        <v>0</v>
      </c>
      <c r="M96" s="37">
        <f>SUM('FIG 1'!Q84,'FIG 2'!Q84,'FIG 3'!Q84)</f>
        <v>0</v>
      </c>
      <c r="N96" s="36">
        <f t="shared" si="8"/>
        <v>0</v>
      </c>
    </row>
    <row r="97" spans="1:14" ht="25.5" customHeight="1" x14ac:dyDescent="0.35">
      <c r="A97" s="60">
        <v>84</v>
      </c>
      <c r="B97" s="69"/>
      <c r="C97" s="69"/>
      <c r="D97" s="69"/>
      <c r="E97" s="70"/>
      <c r="F97" s="71"/>
      <c r="G97" s="69"/>
      <c r="H97" s="35">
        <f>'FIG 1'!N85</f>
        <v>0</v>
      </c>
      <c r="I97" s="35">
        <f>'FIG 2'!N85</f>
        <v>0</v>
      </c>
      <c r="J97" s="35">
        <f>'FIG 3'!N85</f>
        <v>0</v>
      </c>
      <c r="K97" s="36">
        <f t="shared" si="6"/>
        <v>0</v>
      </c>
      <c r="L97" s="36">
        <f t="shared" si="7"/>
        <v>0</v>
      </c>
      <c r="M97" s="37">
        <f>SUM('FIG 1'!Q85,'FIG 2'!Q85,'FIG 3'!Q85)</f>
        <v>0</v>
      </c>
      <c r="N97" s="36">
        <f t="shared" si="8"/>
        <v>0</v>
      </c>
    </row>
    <row r="98" spans="1:14" ht="25.5" customHeight="1" x14ac:dyDescent="0.35">
      <c r="A98" s="60">
        <v>85</v>
      </c>
      <c r="B98" s="69"/>
      <c r="C98" s="69"/>
      <c r="D98" s="69"/>
      <c r="E98" s="70"/>
      <c r="F98" s="71"/>
      <c r="G98" s="69"/>
      <c r="H98" s="35">
        <f>'FIG 1'!N86</f>
        <v>0</v>
      </c>
      <c r="I98" s="35">
        <f>'FIG 2'!N86</f>
        <v>0</v>
      </c>
      <c r="J98" s="35">
        <f>'FIG 3'!N86</f>
        <v>0</v>
      </c>
      <c r="K98" s="36">
        <f t="shared" si="6"/>
        <v>0</v>
      </c>
      <c r="L98" s="36">
        <f t="shared" si="7"/>
        <v>0</v>
      </c>
      <c r="M98" s="37">
        <f>SUM('FIG 1'!Q86,'FIG 2'!Q86,'FIG 3'!Q86)</f>
        <v>0</v>
      </c>
      <c r="N98" s="36">
        <f t="shared" si="8"/>
        <v>0</v>
      </c>
    </row>
    <row r="99" spans="1:14" ht="25.5" customHeight="1" x14ac:dyDescent="0.35">
      <c r="A99" s="60">
        <v>86</v>
      </c>
      <c r="B99" s="69"/>
      <c r="C99" s="69"/>
      <c r="D99" s="69"/>
      <c r="E99" s="70"/>
      <c r="F99" s="71"/>
      <c r="G99" s="69"/>
      <c r="H99" s="35">
        <f>'FIG 1'!N87</f>
        <v>0</v>
      </c>
      <c r="I99" s="35">
        <f>'FIG 2'!N87</f>
        <v>0</v>
      </c>
      <c r="J99" s="35">
        <f>'FIG 3'!N87</f>
        <v>0</v>
      </c>
      <c r="K99" s="36">
        <f t="shared" si="6"/>
        <v>0</v>
      </c>
      <c r="L99" s="36">
        <f t="shared" si="7"/>
        <v>0</v>
      </c>
      <c r="M99" s="37">
        <f>SUM('FIG 1'!Q87,'FIG 2'!Q87,'FIG 3'!Q87)</f>
        <v>0</v>
      </c>
      <c r="N99" s="36">
        <f t="shared" si="8"/>
        <v>0</v>
      </c>
    </row>
    <row r="100" spans="1:14" ht="25.5" customHeight="1" x14ac:dyDescent="0.35">
      <c r="A100" s="60">
        <v>87</v>
      </c>
      <c r="B100" s="69"/>
      <c r="C100" s="69"/>
      <c r="D100" s="69"/>
      <c r="E100" s="70"/>
      <c r="F100" s="71"/>
      <c r="G100" s="69"/>
      <c r="H100" s="35">
        <f>'FIG 1'!N88</f>
        <v>0</v>
      </c>
      <c r="I100" s="35">
        <f>'FIG 2'!N88</f>
        <v>0</v>
      </c>
      <c r="J100" s="35">
        <f>'FIG 3'!N88</f>
        <v>0</v>
      </c>
      <c r="K100" s="36">
        <f t="shared" si="6"/>
        <v>0</v>
      </c>
      <c r="L100" s="36">
        <f t="shared" si="7"/>
        <v>0</v>
      </c>
      <c r="M100" s="37">
        <f>SUM('FIG 1'!Q88,'FIG 2'!Q88,'FIG 3'!Q88)</f>
        <v>0</v>
      </c>
      <c r="N100" s="36">
        <f t="shared" si="8"/>
        <v>0</v>
      </c>
    </row>
    <row r="101" spans="1:14" ht="21" x14ac:dyDescent="0.35">
      <c r="A101" s="60">
        <v>88</v>
      </c>
      <c r="B101" s="33"/>
      <c r="C101" s="33"/>
      <c r="D101" s="33"/>
      <c r="E101" s="33"/>
      <c r="F101" s="34"/>
      <c r="G101" s="34"/>
      <c r="H101" s="35">
        <f>'FIG 1'!N89</f>
        <v>0</v>
      </c>
      <c r="I101" s="35">
        <f>'FIG 2'!N89</f>
        <v>0</v>
      </c>
      <c r="J101" s="35">
        <f>'FIG 3'!N89</f>
        <v>0</v>
      </c>
      <c r="K101" s="36">
        <f t="shared" si="6"/>
        <v>0</v>
      </c>
      <c r="L101" s="36">
        <f t="shared" si="7"/>
        <v>0</v>
      </c>
      <c r="M101" s="37">
        <f>SUM('FIG 1'!Q89,'FIG 2'!Q89,'FIG 3'!Q89)</f>
        <v>0</v>
      </c>
      <c r="N101" s="36">
        <f t="shared" si="8"/>
        <v>0</v>
      </c>
    </row>
    <row r="102" spans="1:14" ht="21" x14ac:dyDescent="0.35">
      <c r="A102" s="60">
        <v>89</v>
      </c>
      <c r="B102" s="33"/>
      <c r="C102" s="33"/>
      <c r="D102" s="33"/>
      <c r="E102" s="33"/>
      <c r="F102" s="34"/>
      <c r="G102" s="34"/>
      <c r="H102" s="35">
        <f>'FIG 1'!N90</f>
        <v>0</v>
      </c>
      <c r="I102" s="35">
        <f>'FIG 2'!N90</f>
        <v>0</v>
      </c>
      <c r="J102" s="35">
        <f>'FIG 3'!N90</f>
        <v>0</v>
      </c>
      <c r="K102" s="36">
        <f t="shared" si="6"/>
        <v>0</v>
      </c>
      <c r="L102" s="36">
        <f t="shared" si="7"/>
        <v>0</v>
      </c>
      <c r="M102" s="37">
        <f>SUM('FIG 1'!Q90,'FIG 2'!Q90,'FIG 3'!Q90)</f>
        <v>0</v>
      </c>
      <c r="N102" s="36">
        <f t="shared" si="8"/>
        <v>0</v>
      </c>
    </row>
    <row r="103" spans="1:14" ht="21" x14ac:dyDescent="0.35">
      <c r="A103" s="60">
        <v>90</v>
      </c>
      <c r="B103" s="33"/>
      <c r="C103" s="33"/>
      <c r="D103" s="33"/>
      <c r="E103" s="33"/>
      <c r="F103" s="34"/>
      <c r="G103" s="34"/>
      <c r="H103" s="35">
        <f>'FIG 1'!N91</f>
        <v>0</v>
      </c>
      <c r="I103" s="35">
        <f>'FIG 2'!N91</f>
        <v>0</v>
      </c>
      <c r="J103" s="35">
        <f>'FIG 3'!N91</f>
        <v>0</v>
      </c>
      <c r="K103" s="36">
        <f t="shared" si="6"/>
        <v>0</v>
      </c>
      <c r="L103" s="36">
        <f t="shared" si="7"/>
        <v>0</v>
      </c>
      <c r="M103" s="37">
        <f>SUM('FIG 1'!Q91,'FIG 2'!Q91,'FIG 3'!Q91)</f>
        <v>0</v>
      </c>
      <c r="N103" s="36">
        <f t="shared" si="8"/>
        <v>0</v>
      </c>
    </row>
    <row r="104" spans="1:14" ht="21" x14ac:dyDescent="0.35">
      <c r="A104" s="60">
        <v>91</v>
      </c>
      <c r="B104" s="33"/>
      <c r="C104" s="33"/>
      <c r="D104" s="33"/>
      <c r="E104" s="33"/>
      <c r="F104" s="34"/>
      <c r="G104" s="34"/>
      <c r="H104" s="35">
        <f>'FIG 1'!N92</f>
        <v>0</v>
      </c>
      <c r="I104" s="35">
        <f>'FIG 2'!N92</f>
        <v>0</v>
      </c>
      <c r="J104" s="35">
        <f>'FIG 3'!N92</f>
        <v>0</v>
      </c>
      <c r="K104" s="36">
        <f t="shared" si="6"/>
        <v>0</v>
      </c>
      <c r="L104" s="36">
        <f t="shared" si="7"/>
        <v>0</v>
      </c>
      <c r="M104" s="37">
        <f>SUM('FIG 1'!Q92,'FIG 2'!Q92,'FIG 3'!Q92)</f>
        <v>0</v>
      </c>
      <c r="N104" s="36">
        <f t="shared" si="8"/>
        <v>0</v>
      </c>
    </row>
    <row r="105" spans="1:14" ht="21" x14ac:dyDescent="0.35">
      <c r="A105" s="60">
        <v>92</v>
      </c>
      <c r="B105" s="33"/>
      <c r="C105" s="33"/>
      <c r="D105" s="33"/>
      <c r="E105" s="33"/>
      <c r="F105" s="34"/>
      <c r="G105" s="34"/>
      <c r="H105" s="35">
        <f>'FIG 1'!N93</f>
        <v>0</v>
      </c>
      <c r="I105" s="35">
        <f>'FIG 2'!N93</f>
        <v>0</v>
      </c>
      <c r="J105" s="35">
        <f>'FIG 3'!N93</f>
        <v>0</v>
      </c>
      <c r="K105" s="36">
        <f t="shared" si="6"/>
        <v>0</v>
      </c>
      <c r="L105" s="36">
        <f t="shared" si="7"/>
        <v>0</v>
      </c>
      <c r="M105" s="37">
        <f>SUM('FIG 1'!Q93,'FIG 2'!Q93,'FIG 3'!Q93)</f>
        <v>0</v>
      </c>
      <c r="N105" s="36">
        <f t="shared" si="8"/>
        <v>0</v>
      </c>
    </row>
    <row r="106" spans="1:14" ht="21" x14ac:dyDescent="0.35">
      <c r="A106" s="60">
        <v>93</v>
      </c>
      <c r="B106" s="33"/>
      <c r="C106" s="33"/>
      <c r="D106" s="33"/>
      <c r="E106" s="33"/>
      <c r="F106" s="34"/>
      <c r="G106" s="34"/>
      <c r="H106" s="35">
        <f>'FIG 1'!N94</f>
        <v>0</v>
      </c>
      <c r="I106" s="35">
        <f>'FIG 2'!N94</f>
        <v>0</v>
      </c>
      <c r="J106" s="35">
        <f>'FIG 3'!N94</f>
        <v>0</v>
      </c>
      <c r="K106" s="36">
        <f t="shared" si="6"/>
        <v>0</v>
      </c>
      <c r="L106" s="36">
        <f t="shared" si="7"/>
        <v>0</v>
      </c>
      <c r="M106" s="37">
        <f>SUM('FIG 1'!Q94,'FIG 2'!Q94,'FIG 3'!Q94)</f>
        <v>0</v>
      </c>
      <c r="N106" s="36">
        <f t="shared" si="8"/>
        <v>0</v>
      </c>
    </row>
    <row r="107" spans="1:14" ht="21" x14ac:dyDescent="0.35">
      <c r="A107" s="60">
        <v>94</v>
      </c>
      <c r="B107" s="33"/>
      <c r="C107" s="33"/>
      <c r="D107" s="33"/>
      <c r="E107" s="33"/>
      <c r="F107" s="34"/>
      <c r="G107" s="34"/>
      <c r="H107" s="35">
        <f>'FIG 1'!N95</f>
        <v>0</v>
      </c>
      <c r="I107" s="35">
        <f>'FIG 2'!N95</f>
        <v>0</v>
      </c>
      <c r="J107" s="35">
        <f>'FIG 3'!N95</f>
        <v>0</v>
      </c>
      <c r="K107" s="36">
        <f t="shared" si="6"/>
        <v>0</v>
      </c>
      <c r="L107" s="36">
        <f t="shared" si="7"/>
        <v>0</v>
      </c>
      <c r="M107" s="37">
        <f>SUM('FIG 1'!Q95,'FIG 2'!Q95,'FIG 3'!Q95)</f>
        <v>0</v>
      </c>
      <c r="N107" s="36">
        <f t="shared" si="8"/>
        <v>0</v>
      </c>
    </row>
    <row r="108" spans="1:14" ht="21" x14ac:dyDescent="0.35">
      <c r="A108" s="60">
        <v>95</v>
      </c>
      <c r="B108" s="33"/>
      <c r="C108" s="33"/>
      <c r="D108" s="33"/>
      <c r="E108" s="33"/>
      <c r="F108" s="34"/>
      <c r="G108" s="34"/>
      <c r="H108" s="35">
        <f>'FIG 1'!N96</f>
        <v>0</v>
      </c>
      <c r="I108" s="35">
        <f>'FIG 2'!N96</f>
        <v>0</v>
      </c>
      <c r="J108" s="35">
        <f>'FIG 3'!N96</f>
        <v>0</v>
      </c>
      <c r="K108" s="36">
        <f t="shared" si="6"/>
        <v>0</v>
      </c>
      <c r="L108" s="36">
        <f t="shared" si="7"/>
        <v>0</v>
      </c>
      <c r="M108" s="37">
        <f>SUM('FIG 1'!Q96,'FIG 2'!Q96,'FIG 3'!Q96)</f>
        <v>0</v>
      </c>
      <c r="N108" s="36">
        <f t="shared" si="8"/>
        <v>0</v>
      </c>
    </row>
    <row r="109" spans="1:14" ht="21" x14ac:dyDescent="0.35">
      <c r="A109" s="60">
        <v>96</v>
      </c>
      <c r="B109" s="33"/>
      <c r="C109" s="33"/>
      <c r="D109" s="33"/>
      <c r="E109" s="33"/>
      <c r="F109" s="34"/>
      <c r="G109" s="34"/>
      <c r="H109" s="35">
        <f>'FIG 1'!N97</f>
        <v>0</v>
      </c>
      <c r="I109" s="35">
        <f>'FIG 2'!N97</f>
        <v>0</v>
      </c>
      <c r="J109" s="35">
        <f>'FIG 3'!N97</f>
        <v>0</v>
      </c>
      <c r="K109" s="36">
        <f t="shared" si="6"/>
        <v>0</v>
      </c>
      <c r="L109" s="36">
        <f t="shared" si="7"/>
        <v>0</v>
      </c>
      <c r="M109" s="37">
        <f>SUM('FIG 1'!Q97,'FIG 2'!Q97,'FIG 3'!Q97)</f>
        <v>0</v>
      </c>
      <c r="N109" s="36">
        <f t="shared" si="8"/>
        <v>0</v>
      </c>
    </row>
    <row r="110" spans="1:14" ht="21" x14ac:dyDescent="0.35">
      <c r="A110" s="60">
        <v>97</v>
      </c>
      <c r="B110" s="33"/>
      <c r="C110" s="33"/>
      <c r="D110" s="33"/>
      <c r="E110" s="33"/>
      <c r="F110" s="34"/>
      <c r="G110" s="34"/>
      <c r="H110" s="35">
        <f>'FIG 1'!N98</f>
        <v>0</v>
      </c>
      <c r="I110" s="35">
        <f>'FIG 2'!N98</f>
        <v>0</v>
      </c>
      <c r="J110" s="35">
        <f>'FIG 3'!N98</f>
        <v>0</v>
      </c>
      <c r="K110" s="36">
        <f t="shared" ref="K110:K123" si="9">SUM(H110:J110)</f>
        <v>0</v>
      </c>
      <c r="L110" s="36">
        <f t="shared" ref="L110:L123" si="10">ROUND((K110/$D$9)*10,4)</f>
        <v>0</v>
      </c>
      <c r="M110" s="37">
        <f>SUM('FIG 1'!Q98,'FIG 2'!Q98,'FIG 3'!Q98)</f>
        <v>0</v>
      </c>
      <c r="N110" s="36">
        <f t="shared" ref="N110:N123" si="11">L110-M110</f>
        <v>0</v>
      </c>
    </row>
    <row r="111" spans="1:14" ht="21" x14ac:dyDescent="0.35">
      <c r="A111" s="60">
        <v>98</v>
      </c>
      <c r="B111" s="33"/>
      <c r="C111" s="33"/>
      <c r="D111" s="33"/>
      <c r="E111" s="33"/>
      <c r="F111" s="34"/>
      <c r="G111" s="34"/>
      <c r="H111" s="35">
        <f>'FIG 1'!N99</f>
        <v>0</v>
      </c>
      <c r="I111" s="35">
        <f>'FIG 2'!N99</f>
        <v>0</v>
      </c>
      <c r="J111" s="35">
        <f>'FIG 3'!N99</f>
        <v>0</v>
      </c>
      <c r="K111" s="36">
        <f t="shared" si="9"/>
        <v>0</v>
      </c>
      <c r="L111" s="36">
        <f t="shared" si="10"/>
        <v>0</v>
      </c>
      <c r="M111" s="37">
        <f>SUM('FIG 1'!Q99,'FIG 2'!Q99,'FIG 3'!Q99)</f>
        <v>0</v>
      </c>
      <c r="N111" s="36">
        <f t="shared" si="11"/>
        <v>0</v>
      </c>
    </row>
    <row r="112" spans="1:14" ht="21" x14ac:dyDescent="0.35">
      <c r="A112" s="60">
        <v>99</v>
      </c>
      <c r="B112" s="33"/>
      <c r="C112" s="33"/>
      <c r="D112" s="33"/>
      <c r="E112" s="33"/>
      <c r="F112" s="34"/>
      <c r="G112" s="34"/>
      <c r="H112" s="35">
        <f>'FIG 1'!N100</f>
        <v>0</v>
      </c>
      <c r="I112" s="35">
        <f>'FIG 2'!N100</f>
        <v>0</v>
      </c>
      <c r="J112" s="35">
        <f>'FIG 3'!N100</f>
        <v>0</v>
      </c>
      <c r="K112" s="36">
        <f t="shared" si="9"/>
        <v>0</v>
      </c>
      <c r="L112" s="36">
        <f t="shared" si="10"/>
        <v>0</v>
      </c>
      <c r="M112" s="37">
        <f>SUM('FIG 1'!Q100,'FIG 2'!Q100,'FIG 3'!Q100)</f>
        <v>0</v>
      </c>
      <c r="N112" s="36">
        <f t="shared" si="11"/>
        <v>0</v>
      </c>
    </row>
    <row r="113" spans="1:14" ht="21" x14ac:dyDescent="0.35">
      <c r="A113" s="60">
        <v>100</v>
      </c>
      <c r="B113" s="33"/>
      <c r="C113" s="33"/>
      <c r="D113" s="33"/>
      <c r="E113" s="33"/>
      <c r="F113" s="34"/>
      <c r="G113" s="34"/>
      <c r="H113" s="35">
        <f>'FIG 1'!N101</f>
        <v>0</v>
      </c>
      <c r="I113" s="35">
        <f>'FIG 2'!N101</f>
        <v>0</v>
      </c>
      <c r="J113" s="35">
        <f>'FIG 3'!N101</f>
        <v>0</v>
      </c>
      <c r="K113" s="36">
        <f t="shared" si="9"/>
        <v>0</v>
      </c>
      <c r="L113" s="36">
        <f t="shared" si="10"/>
        <v>0</v>
      </c>
      <c r="M113" s="37">
        <f>SUM('FIG 1'!Q101,'FIG 2'!Q101,'FIG 3'!Q101)</f>
        <v>0</v>
      </c>
      <c r="N113" s="36">
        <f t="shared" si="11"/>
        <v>0</v>
      </c>
    </row>
    <row r="114" spans="1:14" ht="21" x14ac:dyDescent="0.35">
      <c r="A114" s="60">
        <v>101</v>
      </c>
      <c r="B114" s="33"/>
      <c r="C114" s="33"/>
      <c r="D114" s="33"/>
      <c r="E114" s="33"/>
      <c r="F114" s="34"/>
      <c r="G114" s="34"/>
      <c r="H114" s="35">
        <f>'FIG 1'!N102</f>
        <v>0</v>
      </c>
      <c r="I114" s="35">
        <f>'FIG 2'!N102</f>
        <v>0</v>
      </c>
      <c r="J114" s="35">
        <f>'FIG 3'!N102</f>
        <v>0</v>
      </c>
      <c r="K114" s="36">
        <f t="shared" si="9"/>
        <v>0</v>
      </c>
      <c r="L114" s="36">
        <f t="shared" si="10"/>
        <v>0</v>
      </c>
      <c r="M114" s="37">
        <f>SUM('FIG 1'!Q102,'FIG 2'!Q102,'FIG 3'!Q102)</f>
        <v>0</v>
      </c>
      <c r="N114" s="36">
        <f t="shared" si="11"/>
        <v>0</v>
      </c>
    </row>
    <row r="115" spans="1:14" ht="21" x14ac:dyDescent="0.35">
      <c r="A115" s="60">
        <v>102</v>
      </c>
      <c r="B115" s="33"/>
      <c r="C115" s="33"/>
      <c r="D115" s="33"/>
      <c r="E115" s="33"/>
      <c r="F115" s="34"/>
      <c r="G115" s="34"/>
      <c r="H115" s="35">
        <f>'FIG 1'!N103</f>
        <v>0</v>
      </c>
      <c r="I115" s="35">
        <f>'FIG 2'!N103</f>
        <v>0</v>
      </c>
      <c r="J115" s="35">
        <f>'FIG 3'!N103</f>
        <v>0</v>
      </c>
      <c r="K115" s="36">
        <f t="shared" si="9"/>
        <v>0</v>
      </c>
      <c r="L115" s="36">
        <f t="shared" si="10"/>
        <v>0</v>
      </c>
      <c r="M115" s="37">
        <f>SUM('FIG 1'!Q103,'FIG 2'!Q103,'FIG 3'!Q103)</f>
        <v>0</v>
      </c>
      <c r="N115" s="36">
        <f t="shared" si="11"/>
        <v>0</v>
      </c>
    </row>
    <row r="116" spans="1:14" ht="21" x14ac:dyDescent="0.35">
      <c r="A116" s="60">
        <v>103</v>
      </c>
      <c r="B116" s="33"/>
      <c r="C116" s="33"/>
      <c r="D116" s="33"/>
      <c r="E116" s="33"/>
      <c r="F116" s="34"/>
      <c r="G116" s="34"/>
      <c r="H116" s="35">
        <f>'FIG 1'!N104</f>
        <v>0</v>
      </c>
      <c r="I116" s="35">
        <f>'FIG 2'!N104</f>
        <v>0</v>
      </c>
      <c r="J116" s="35">
        <f>'FIG 3'!N104</f>
        <v>0</v>
      </c>
      <c r="K116" s="36">
        <f t="shared" si="9"/>
        <v>0</v>
      </c>
      <c r="L116" s="36">
        <f t="shared" si="10"/>
        <v>0</v>
      </c>
      <c r="M116" s="37">
        <f>SUM('FIG 1'!Q104,'FIG 2'!Q104,'FIG 3'!Q104)</f>
        <v>0</v>
      </c>
      <c r="N116" s="36">
        <f t="shared" si="11"/>
        <v>0</v>
      </c>
    </row>
    <row r="117" spans="1:14" ht="21" x14ac:dyDescent="0.35">
      <c r="A117" s="60">
        <v>104</v>
      </c>
      <c r="B117" s="33"/>
      <c r="C117" s="33"/>
      <c r="D117" s="33"/>
      <c r="E117" s="33"/>
      <c r="F117" s="34"/>
      <c r="G117" s="34"/>
      <c r="H117" s="35">
        <f>'FIG 1'!N105</f>
        <v>0</v>
      </c>
      <c r="I117" s="35">
        <f>'FIG 2'!N105</f>
        <v>0</v>
      </c>
      <c r="J117" s="35">
        <f>'FIG 3'!N105</f>
        <v>0</v>
      </c>
      <c r="K117" s="36">
        <f t="shared" si="9"/>
        <v>0</v>
      </c>
      <c r="L117" s="36">
        <f t="shared" si="10"/>
        <v>0</v>
      </c>
      <c r="M117" s="37">
        <f>SUM('FIG 1'!Q105,'FIG 2'!Q105,'FIG 3'!Q105)</f>
        <v>0</v>
      </c>
      <c r="N117" s="36">
        <f t="shared" si="11"/>
        <v>0</v>
      </c>
    </row>
    <row r="118" spans="1:14" ht="21" x14ac:dyDescent="0.35">
      <c r="A118" s="60">
        <v>105</v>
      </c>
      <c r="B118" s="33"/>
      <c r="C118" s="33"/>
      <c r="D118" s="33"/>
      <c r="E118" s="33"/>
      <c r="F118" s="34"/>
      <c r="G118" s="34"/>
      <c r="H118" s="35">
        <f>'FIG 1'!N106</f>
        <v>0</v>
      </c>
      <c r="I118" s="35">
        <f>'FIG 2'!N106</f>
        <v>0</v>
      </c>
      <c r="J118" s="35">
        <f>'FIG 3'!N106</f>
        <v>0</v>
      </c>
      <c r="K118" s="36">
        <f t="shared" si="9"/>
        <v>0</v>
      </c>
      <c r="L118" s="36">
        <f t="shared" si="10"/>
        <v>0</v>
      </c>
      <c r="M118" s="37">
        <f>SUM('FIG 1'!Q106,'FIG 2'!Q106,'FIG 3'!Q106)</f>
        <v>0</v>
      </c>
      <c r="N118" s="36">
        <f t="shared" si="11"/>
        <v>0</v>
      </c>
    </row>
    <row r="119" spans="1:14" ht="21" x14ac:dyDescent="0.35">
      <c r="A119" s="60">
        <v>106</v>
      </c>
      <c r="B119" s="33"/>
      <c r="C119" s="33"/>
      <c r="D119" s="33"/>
      <c r="E119" s="33"/>
      <c r="F119" s="34"/>
      <c r="G119" s="34"/>
      <c r="H119" s="35">
        <f>'FIG 1'!N107</f>
        <v>0</v>
      </c>
      <c r="I119" s="35">
        <f>'FIG 2'!N107</f>
        <v>0</v>
      </c>
      <c r="J119" s="35">
        <f>'FIG 3'!N107</f>
        <v>0</v>
      </c>
      <c r="K119" s="36">
        <f t="shared" si="9"/>
        <v>0</v>
      </c>
      <c r="L119" s="36">
        <f t="shared" si="10"/>
        <v>0</v>
      </c>
      <c r="M119" s="37">
        <f>SUM('FIG 1'!Q107,'FIG 2'!Q107,'FIG 3'!Q107)</f>
        <v>0</v>
      </c>
      <c r="N119" s="36">
        <f t="shared" si="11"/>
        <v>0</v>
      </c>
    </row>
    <row r="120" spans="1:14" ht="21" x14ac:dyDescent="0.35">
      <c r="A120" s="60">
        <v>107</v>
      </c>
      <c r="B120" s="33"/>
      <c r="C120" s="33"/>
      <c r="D120" s="33"/>
      <c r="E120" s="33"/>
      <c r="F120" s="34"/>
      <c r="G120" s="34"/>
      <c r="H120" s="35">
        <f>'FIG 1'!N108</f>
        <v>0</v>
      </c>
      <c r="I120" s="35">
        <f>'FIG 2'!N108</f>
        <v>0</v>
      </c>
      <c r="J120" s="35">
        <f>'FIG 3'!N108</f>
        <v>0</v>
      </c>
      <c r="K120" s="36">
        <f t="shared" si="9"/>
        <v>0</v>
      </c>
      <c r="L120" s="36">
        <f t="shared" si="10"/>
        <v>0</v>
      </c>
      <c r="M120" s="37">
        <f>SUM('FIG 1'!Q108,'FIG 2'!Q108,'FIG 3'!Q108)</f>
        <v>0</v>
      </c>
      <c r="N120" s="36">
        <f t="shared" si="11"/>
        <v>0</v>
      </c>
    </row>
    <row r="121" spans="1:14" ht="21" x14ac:dyDescent="0.35">
      <c r="A121" s="60">
        <v>108</v>
      </c>
      <c r="B121" s="33"/>
      <c r="C121" s="33"/>
      <c r="D121" s="33"/>
      <c r="E121" s="33"/>
      <c r="F121" s="34"/>
      <c r="G121" s="34"/>
      <c r="H121" s="35">
        <f>'FIG 1'!N109</f>
        <v>0</v>
      </c>
      <c r="I121" s="35">
        <f>'FIG 2'!N109</f>
        <v>0</v>
      </c>
      <c r="J121" s="35">
        <f>'FIG 3'!N109</f>
        <v>0</v>
      </c>
      <c r="K121" s="36">
        <f t="shared" si="9"/>
        <v>0</v>
      </c>
      <c r="L121" s="36">
        <f t="shared" si="10"/>
        <v>0</v>
      </c>
      <c r="M121" s="37">
        <f>SUM('FIG 1'!Q109,'FIG 2'!Q109,'FIG 3'!Q109)</f>
        <v>0</v>
      </c>
      <c r="N121" s="36">
        <f t="shared" si="11"/>
        <v>0</v>
      </c>
    </row>
    <row r="122" spans="1:14" ht="21" x14ac:dyDescent="0.35">
      <c r="A122" s="60">
        <v>109</v>
      </c>
      <c r="B122" s="33"/>
      <c r="C122" s="33"/>
      <c r="D122" s="33"/>
      <c r="E122" s="33"/>
      <c r="F122" s="34"/>
      <c r="G122" s="34"/>
      <c r="H122" s="35">
        <f>'FIG 1'!N110</f>
        <v>0</v>
      </c>
      <c r="I122" s="35">
        <f>'FIG 2'!N110</f>
        <v>0</v>
      </c>
      <c r="J122" s="35">
        <f>'FIG 3'!N110</f>
        <v>0</v>
      </c>
      <c r="K122" s="36">
        <f t="shared" si="9"/>
        <v>0</v>
      </c>
      <c r="L122" s="36">
        <f t="shared" si="10"/>
        <v>0</v>
      </c>
      <c r="M122" s="37">
        <f>SUM('FIG 1'!Q110,'FIG 2'!Q110,'FIG 3'!Q110)</f>
        <v>0</v>
      </c>
      <c r="N122" s="36">
        <f t="shared" si="11"/>
        <v>0</v>
      </c>
    </row>
    <row r="123" spans="1:14" ht="21" x14ac:dyDescent="0.35">
      <c r="A123" s="60">
        <v>110</v>
      </c>
      <c r="B123" s="33"/>
      <c r="C123" s="33"/>
      <c r="D123" s="33"/>
      <c r="E123" s="33"/>
      <c r="F123" s="34"/>
      <c r="G123" s="34"/>
      <c r="H123" s="35">
        <f>'FIG 1'!N111</f>
        <v>0</v>
      </c>
      <c r="I123" s="35">
        <f>'FIG 2'!N111</f>
        <v>0</v>
      </c>
      <c r="J123" s="35">
        <f>'FIG 3'!N111</f>
        <v>0</v>
      </c>
      <c r="K123" s="36">
        <f t="shared" si="9"/>
        <v>0</v>
      </c>
      <c r="L123" s="36">
        <f t="shared" si="10"/>
        <v>0</v>
      </c>
      <c r="M123" s="37">
        <f>SUM('FIG 1'!Q111,'FIG 2'!Q111,'FIG 3'!Q111)</f>
        <v>0</v>
      </c>
      <c r="N123" s="36">
        <f t="shared" si="11"/>
        <v>0</v>
      </c>
    </row>
  </sheetData>
  <autoFilter ref="A13:N123">
    <sortState ref="A14:N123">
      <sortCondition ref="A13:A123"/>
    </sortState>
  </autoFilter>
  <mergeCells count="2">
    <mergeCell ref="G2:H2"/>
    <mergeCell ref="A1:N1"/>
  </mergeCells>
  <phoneticPr fontId="0" type="noConversion"/>
  <dataValidations count="3">
    <dataValidation type="list" allowBlank="1" showInputMessage="1" showErrorMessage="1" sqref="D14:D100">
      <formula1>#REF!</formula1>
    </dataValidation>
    <dataValidation type="list" allowBlank="1" showInputMessage="1" showErrorMessage="1" sqref="E14:E100">
      <formula1>$M$2:$M$5</formula1>
    </dataValidation>
    <dataValidation type="list" allowBlank="1" showInputMessage="1" showErrorMessage="1" sqref="G84:G100 G14:G82">
      <formula1>$N$2:$N$3</formula1>
    </dataValidation>
  </dataValidations>
  <printOptions horizontalCentered="1"/>
  <pageMargins left="0.59055118110236227" right="0.43307086614173229" top="0.6692913385826772" bottom="0.6692913385826772" header="0.23622047244094491" footer="0.39370078740157483"/>
  <pageSetup paperSize="9" scale="40" fitToHeight="3" orientation="portrait" r:id="rId1"/>
  <headerFooter alignWithMargins="0">
    <oddFooter>&amp;L&amp;F&amp;C&amp;"Arial Narrow,Bold"&amp;16&amp;D &amp;T&amp;RRichard Crisp</oddFooter>
  </headerFooter>
  <rowBreaks count="1" manualBreakCount="1">
    <brk id="69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W123"/>
  <sheetViews>
    <sheetView topLeftCell="A25" zoomScale="70" zoomScaleNormal="70" workbookViewId="0">
      <selection activeCell="I52" sqref="I52"/>
    </sheetView>
  </sheetViews>
  <sheetFormatPr defaultRowHeight="20.25" x14ac:dyDescent="0.3"/>
  <cols>
    <col min="1" max="1" width="8.7109375" style="25" customWidth="1"/>
    <col min="2" max="2" width="33.140625" style="25" customWidth="1"/>
    <col min="3" max="3" width="13.5703125" style="25" customWidth="1"/>
    <col min="4" max="4" width="14.5703125" style="22" customWidth="1"/>
    <col min="5" max="5" width="18.140625" style="22" customWidth="1"/>
    <col min="6" max="6" width="13.7109375" style="22" customWidth="1"/>
    <col min="7" max="7" width="11.85546875" style="22" customWidth="1"/>
    <col min="8" max="11" width="15.28515625" style="25" customWidth="1"/>
    <col min="12" max="12" width="15.42578125" style="25" customWidth="1"/>
    <col min="13" max="13" width="16.5703125" style="24" customWidth="1"/>
    <col min="14" max="14" width="13.42578125" style="26" customWidth="1"/>
    <col min="15" max="16384" width="9.140625" style="25"/>
  </cols>
  <sheetData>
    <row r="1" spans="1:23" s="31" customFormat="1" ht="126.75" customHeight="1" x14ac:dyDescent="0.2">
      <c r="A1" s="135" t="s">
        <v>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68"/>
      <c r="P1" s="68"/>
      <c r="Q1" s="68"/>
      <c r="R1" s="68"/>
      <c r="S1" s="68"/>
      <c r="T1" s="68"/>
      <c r="U1" s="68"/>
      <c r="V1" s="30"/>
      <c r="W1" s="30"/>
    </row>
    <row r="2" spans="1:23" s="65" customFormat="1" ht="33" customHeight="1" x14ac:dyDescent="0.2">
      <c r="A2" s="61" t="s">
        <v>69</v>
      </c>
      <c r="B2" s="62"/>
      <c r="C2" s="62"/>
      <c r="D2" s="62"/>
      <c r="E2" s="62"/>
      <c r="F2" s="116"/>
      <c r="G2" s="133" t="s">
        <v>29</v>
      </c>
      <c r="H2" s="134"/>
      <c r="I2" s="62"/>
      <c r="J2" s="62"/>
      <c r="K2" s="62"/>
      <c r="L2" s="62"/>
      <c r="M2" s="62"/>
      <c r="N2" s="62"/>
      <c r="O2" s="64"/>
      <c r="P2" s="64"/>
      <c r="Q2" s="64"/>
      <c r="R2" s="64"/>
      <c r="S2" s="64"/>
      <c r="T2" s="64"/>
      <c r="U2" s="64"/>
      <c r="V2" s="64"/>
      <c r="W2" s="64"/>
    </row>
    <row r="3" spans="1:23" s="28" customFormat="1" ht="38.25" customHeight="1" x14ac:dyDescent="0.35">
      <c r="A3" s="40"/>
      <c r="B3" s="41"/>
      <c r="C3" s="41"/>
      <c r="D3" s="42"/>
      <c r="E3" s="42"/>
      <c r="H3" s="43" t="s">
        <v>26</v>
      </c>
      <c r="I3" s="89" t="s">
        <v>61</v>
      </c>
      <c r="J3" s="82"/>
      <c r="K3" s="82"/>
      <c r="L3" s="82"/>
      <c r="M3" s="82"/>
      <c r="N3" s="82"/>
      <c r="P3" s="29"/>
    </row>
    <row r="4" spans="1:23" s="23" customFormat="1" ht="21" x14ac:dyDescent="0.35">
      <c r="A4" s="44"/>
      <c r="B4" s="42"/>
      <c r="C4" s="42"/>
      <c r="D4" s="41"/>
      <c r="E4" s="41"/>
      <c r="G4" s="41"/>
      <c r="H4" s="45"/>
      <c r="I4" s="78" t="s">
        <v>20</v>
      </c>
      <c r="J4" s="79"/>
      <c r="K4" s="80" t="s">
        <v>21</v>
      </c>
      <c r="L4" s="85"/>
      <c r="M4" s="80" t="s">
        <v>22</v>
      </c>
      <c r="N4" s="81"/>
    </row>
    <row r="5" spans="1:23" s="23" customFormat="1" ht="21" x14ac:dyDescent="0.35">
      <c r="A5" s="44"/>
      <c r="B5" s="42"/>
      <c r="C5" s="42"/>
      <c r="D5" s="41"/>
      <c r="E5" s="41"/>
      <c r="G5" s="41"/>
      <c r="H5" s="45"/>
      <c r="I5" s="46"/>
      <c r="J5" s="47"/>
      <c r="K5" s="46"/>
      <c r="L5" s="53"/>
      <c r="M5" s="46"/>
      <c r="N5" s="47"/>
    </row>
    <row r="6" spans="1:23" s="23" customFormat="1" ht="21" x14ac:dyDescent="0.35">
      <c r="A6" s="48" t="s">
        <v>0</v>
      </c>
      <c r="B6" s="49" t="s">
        <v>70</v>
      </c>
      <c r="C6" s="41"/>
      <c r="D6" s="50">
        <v>2.8</v>
      </c>
      <c r="E6" s="50"/>
      <c r="G6" s="41" t="s">
        <v>17</v>
      </c>
      <c r="H6" s="45">
        <v>1</v>
      </c>
      <c r="I6" s="86" t="s">
        <v>50</v>
      </c>
      <c r="J6" s="87"/>
      <c r="K6" s="86" t="s">
        <v>54</v>
      </c>
      <c r="L6" s="88"/>
      <c r="M6" s="86" t="s">
        <v>56</v>
      </c>
      <c r="N6" s="47"/>
    </row>
    <row r="7" spans="1:23" s="23" customFormat="1" ht="21" x14ac:dyDescent="0.35">
      <c r="A7" s="48" t="s">
        <v>1</v>
      </c>
      <c r="B7" s="49" t="s">
        <v>71</v>
      </c>
      <c r="C7" s="41"/>
      <c r="D7" s="50">
        <v>2.6</v>
      </c>
      <c r="E7" s="50"/>
      <c r="G7" s="41"/>
      <c r="H7" s="45">
        <v>2</v>
      </c>
      <c r="I7" s="86" t="s">
        <v>51</v>
      </c>
      <c r="J7" s="87"/>
      <c r="K7" s="86" t="s">
        <v>55</v>
      </c>
      <c r="L7" s="88"/>
      <c r="M7" s="86" t="s">
        <v>57</v>
      </c>
      <c r="N7" s="47"/>
    </row>
    <row r="8" spans="1:23" s="23" customFormat="1" ht="21" x14ac:dyDescent="0.35">
      <c r="A8" s="48" t="s">
        <v>2</v>
      </c>
      <c r="B8" s="49" t="s">
        <v>72</v>
      </c>
      <c r="C8" s="41"/>
      <c r="D8" s="50">
        <v>2.8</v>
      </c>
      <c r="E8" s="50"/>
      <c r="G8" s="41"/>
      <c r="H8" s="45">
        <v>3</v>
      </c>
      <c r="I8" s="86" t="s">
        <v>52</v>
      </c>
      <c r="J8" s="87"/>
      <c r="K8" s="86" t="s">
        <v>113</v>
      </c>
      <c r="L8" s="88"/>
      <c r="M8" s="86" t="s">
        <v>58</v>
      </c>
      <c r="N8" s="47"/>
    </row>
    <row r="9" spans="1:23" s="23" customFormat="1" ht="21" x14ac:dyDescent="0.35">
      <c r="A9" s="48"/>
      <c r="B9" s="49"/>
      <c r="C9" s="41"/>
      <c r="D9" s="56">
        <f>SUM('FIG 1'!C1,'FIG 2'!C1,'FIG 3'!C1,)</f>
        <v>8.1999999999999993</v>
      </c>
      <c r="E9" s="50"/>
      <c r="G9" s="41"/>
      <c r="H9" s="45">
        <v>4</v>
      </c>
      <c r="I9" s="86" t="s">
        <v>53</v>
      </c>
      <c r="J9" s="87"/>
      <c r="K9" s="86" t="s">
        <v>114</v>
      </c>
      <c r="L9" s="88"/>
      <c r="M9" s="86" t="s">
        <v>59</v>
      </c>
      <c r="N9" s="47"/>
    </row>
    <row r="10" spans="1:23" s="23" customFormat="1" ht="21" x14ac:dyDescent="0.35">
      <c r="A10" s="44"/>
      <c r="B10" s="42"/>
      <c r="C10" s="42"/>
      <c r="D10" s="41"/>
      <c r="E10" s="41"/>
      <c r="G10" s="41"/>
      <c r="H10" s="45">
        <v>5</v>
      </c>
      <c r="I10" s="86" t="s">
        <v>112</v>
      </c>
      <c r="J10" s="87"/>
      <c r="K10" s="86" t="s">
        <v>115</v>
      </c>
      <c r="L10" s="88"/>
      <c r="M10" s="86" t="s">
        <v>60</v>
      </c>
      <c r="N10" s="47"/>
    </row>
    <row r="11" spans="1:23" s="23" customFormat="1" ht="21" x14ac:dyDescent="0.35">
      <c r="A11" s="44"/>
      <c r="B11" s="42"/>
      <c r="C11" s="42"/>
      <c r="D11" s="41"/>
      <c r="E11" s="41"/>
      <c r="G11" s="41"/>
      <c r="H11" s="45"/>
      <c r="I11" s="51"/>
      <c r="J11" s="52"/>
      <c r="K11" s="51"/>
      <c r="L11" s="84"/>
      <c r="M11" s="51"/>
      <c r="N11" s="52"/>
    </row>
    <row r="12" spans="1:23" s="23" customFormat="1" ht="21" x14ac:dyDescent="0.35">
      <c r="A12" s="44"/>
      <c r="B12" s="42"/>
      <c r="C12" s="42"/>
      <c r="E12" s="41"/>
      <c r="F12" s="41"/>
      <c r="G12" s="41"/>
      <c r="H12" s="53"/>
      <c r="I12" s="53"/>
      <c r="J12" s="53"/>
      <c r="K12" s="53"/>
      <c r="L12" s="53"/>
      <c r="M12" s="53"/>
      <c r="N12" s="53"/>
    </row>
    <row r="13" spans="1:23" s="27" customFormat="1" ht="41.25" customHeight="1" x14ac:dyDescent="0.2">
      <c r="A13" s="54" t="s">
        <v>24</v>
      </c>
      <c r="B13" s="55" t="s">
        <v>31</v>
      </c>
      <c r="C13" s="54" t="s">
        <v>27</v>
      </c>
      <c r="D13" s="27" t="s">
        <v>32</v>
      </c>
      <c r="E13" s="56" t="s">
        <v>42</v>
      </c>
      <c r="F13" s="54" t="s">
        <v>30</v>
      </c>
      <c r="G13" s="57" t="s">
        <v>28</v>
      </c>
      <c r="H13" s="54" t="s">
        <v>6</v>
      </c>
      <c r="I13" s="54" t="s">
        <v>7</v>
      </c>
      <c r="J13" s="54" t="s">
        <v>8</v>
      </c>
      <c r="K13" s="54" t="s">
        <v>25</v>
      </c>
      <c r="L13" s="57" t="s">
        <v>9</v>
      </c>
      <c r="M13" s="58" t="s">
        <v>4</v>
      </c>
      <c r="N13" s="59" t="s">
        <v>5</v>
      </c>
    </row>
    <row r="14" spans="1:23" ht="25.5" customHeight="1" x14ac:dyDescent="0.35">
      <c r="A14" s="66">
        <v>1</v>
      </c>
      <c r="B14" s="76" t="s">
        <v>80</v>
      </c>
      <c r="C14" s="76" t="s">
        <v>41</v>
      </c>
      <c r="D14" s="93" t="s">
        <v>107</v>
      </c>
      <c r="E14" s="90">
        <v>311045</v>
      </c>
      <c r="F14" s="91">
        <v>35460</v>
      </c>
      <c r="G14" s="76" t="s">
        <v>49</v>
      </c>
      <c r="H14" s="35">
        <v>18.1067</v>
      </c>
      <c r="I14" s="35">
        <v>17.593299999999999</v>
      </c>
      <c r="J14" s="35">
        <v>18.386700000000001</v>
      </c>
      <c r="K14" s="36">
        <v>54.086700000000008</v>
      </c>
      <c r="L14" s="36">
        <v>65.959400000000002</v>
      </c>
      <c r="M14" s="37">
        <v>0</v>
      </c>
      <c r="N14" s="36">
        <v>65.959400000000002</v>
      </c>
    </row>
    <row r="15" spans="1:23" ht="25.5" customHeight="1" x14ac:dyDescent="0.35">
      <c r="A15" s="66">
        <v>2</v>
      </c>
      <c r="B15" s="76" t="s">
        <v>99</v>
      </c>
      <c r="C15" s="76" t="s">
        <v>41</v>
      </c>
      <c r="D15" s="93" t="s">
        <v>107</v>
      </c>
      <c r="E15" s="92">
        <v>47356</v>
      </c>
      <c r="F15" s="91">
        <v>33567</v>
      </c>
      <c r="G15" s="76"/>
      <c r="H15" s="35">
        <v>18.013300000000001</v>
      </c>
      <c r="I15" s="35">
        <v>17.420000000000002</v>
      </c>
      <c r="J15" s="35">
        <v>18.2</v>
      </c>
      <c r="K15" s="36">
        <v>53.633300000000006</v>
      </c>
      <c r="L15" s="36">
        <v>65.406499999999994</v>
      </c>
      <c r="M15" s="37">
        <v>0</v>
      </c>
      <c r="N15" s="36">
        <v>65.406499999999994</v>
      </c>
    </row>
    <row r="16" spans="1:23" ht="25.5" customHeight="1" x14ac:dyDescent="0.35">
      <c r="A16" s="66">
        <v>3</v>
      </c>
      <c r="B16" s="76" t="s">
        <v>82</v>
      </c>
      <c r="C16" s="76" t="s">
        <v>41</v>
      </c>
      <c r="D16" s="93" t="s">
        <v>107</v>
      </c>
      <c r="E16" s="90">
        <v>797195</v>
      </c>
      <c r="F16" s="91">
        <v>34949</v>
      </c>
      <c r="G16" s="76" t="s">
        <v>49</v>
      </c>
      <c r="H16" s="35">
        <v>17.173300000000001</v>
      </c>
      <c r="I16" s="35">
        <v>16.206700000000001</v>
      </c>
      <c r="J16" s="35">
        <v>17.546700000000001</v>
      </c>
      <c r="K16" s="36">
        <v>50.926700000000004</v>
      </c>
      <c r="L16" s="36">
        <v>62.105699999999999</v>
      </c>
      <c r="M16" s="37">
        <v>0</v>
      </c>
      <c r="N16" s="36">
        <v>62.105699999999999</v>
      </c>
    </row>
    <row r="17" spans="1:14" ht="25.5" customHeight="1" x14ac:dyDescent="0.35">
      <c r="A17" s="66">
        <v>4</v>
      </c>
      <c r="B17" s="77" t="s">
        <v>95</v>
      </c>
      <c r="C17" s="76" t="s">
        <v>40</v>
      </c>
      <c r="D17" s="93" t="s">
        <v>36</v>
      </c>
      <c r="E17" s="90">
        <v>878876</v>
      </c>
      <c r="F17" s="91">
        <v>36839</v>
      </c>
      <c r="G17" s="76" t="s">
        <v>49</v>
      </c>
      <c r="H17" s="35">
        <v>16.8933</v>
      </c>
      <c r="I17" s="35">
        <v>15.773300000000001</v>
      </c>
      <c r="J17" s="35">
        <v>16.8933</v>
      </c>
      <c r="K17" s="36">
        <v>49.559899999999999</v>
      </c>
      <c r="L17" s="36">
        <v>60.438899999999997</v>
      </c>
      <c r="M17" s="37">
        <v>0</v>
      </c>
      <c r="N17" s="36">
        <v>60.438899999999997</v>
      </c>
    </row>
    <row r="18" spans="1:14" ht="25.5" customHeight="1" x14ac:dyDescent="0.35">
      <c r="A18" s="66">
        <v>5</v>
      </c>
      <c r="B18" s="76" t="s">
        <v>93</v>
      </c>
      <c r="C18" s="76" t="s">
        <v>106</v>
      </c>
      <c r="D18" s="93" t="s">
        <v>107</v>
      </c>
      <c r="E18" s="90">
        <v>44680</v>
      </c>
      <c r="F18" s="91">
        <v>33637</v>
      </c>
      <c r="G18" s="76"/>
      <c r="H18" s="35">
        <v>16.4267</v>
      </c>
      <c r="I18" s="35">
        <v>15.6</v>
      </c>
      <c r="J18" s="35">
        <v>17.453299999999999</v>
      </c>
      <c r="K18" s="36">
        <v>49.48</v>
      </c>
      <c r="L18" s="36">
        <v>60.341500000000003</v>
      </c>
      <c r="M18" s="37">
        <v>0</v>
      </c>
      <c r="N18" s="36">
        <v>60.341500000000003</v>
      </c>
    </row>
    <row r="19" spans="1:14" ht="25.5" customHeight="1" x14ac:dyDescent="0.35">
      <c r="A19" s="66">
        <v>6</v>
      </c>
      <c r="B19" s="76" t="s">
        <v>88</v>
      </c>
      <c r="C19" s="76" t="s">
        <v>106</v>
      </c>
      <c r="D19" s="93" t="s">
        <v>107</v>
      </c>
      <c r="E19" s="90">
        <v>863342</v>
      </c>
      <c r="F19" s="91">
        <v>36658</v>
      </c>
      <c r="G19" s="76" t="s">
        <v>49</v>
      </c>
      <c r="H19" s="35">
        <v>16.333300000000001</v>
      </c>
      <c r="I19" s="35">
        <v>16.12</v>
      </c>
      <c r="J19" s="35">
        <v>16.613299999999999</v>
      </c>
      <c r="K19" s="36">
        <v>49.066599999999994</v>
      </c>
      <c r="L19" s="36">
        <v>59.837299999999999</v>
      </c>
      <c r="M19" s="37">
        <v>0</v>
      </c>
      <c r="N19" s="36">
        <v>59.837299999999999</v>
      </c>
    </row>
    <row r="20" spans="1:14" ht="25.5" customHeight="1" x14ac:dyDescent="0.35">
      <c r="A20" s="66">
        <v>7</v>
      </c>
      <c r="B20" s="76" t="s">
        <v>77</v>
      </c>
      <c r="C20" s="76" t="s">
        <v>40</v>
      </c>
      <c r="D20" s="93" t="s">
        <v>108</v>
      </c>
      <c r="E20" s="90">
        <v>61039</v>
      </c>
      <c r="F20" s="91">
        <v>34674</v>
      </c>
      <c r="G20" s="76" t="s">
        <v>49</v>
      </c>
      <c r="H20" s="35">
        <v>16.4267</v>
      </c>
      <c r="I20" s="35">
        <v>15.4267</v>
      </c>
      <c r="J20" s="35">
        <v>16.8</v>
      </c>
      <c r="K20" s="36">
        <v>48.653400000000005</v>
      </c>
      <c r="L20" s="36">
        <v>59.333399999999997</v>
      </c>
      <c r="M20" s="37">
        <v>0</v>
      </c>
      <c r="N20" s="36">
        <v>59.333399999999997</v>
      </c>
    </row>
    <row r="21" spans="1:14" ht="25.5" customHeight="1" x14ac:dyDescent="0.35">
      <c r="A21" s="66">
        <v>8</v>
      </c>
      <c r="B21" s="77" t="s">
        <v>47</v>
      </c>
      <c r="C21" s="76" t="s">
        <v>41</v>
      </c>
      <c r="D21" s="93" t="s">
        <v>107</v>
      </c>
      <c r="E21" s="90">
        <v>835955</v>
      </c>
      <c r="F21" s="91">
        <v>36958</v>
      </c>
      <c r="G21" s="76" t="s">
        <v>49</v>
      </c>
      <c r="H21" s="35">
        <v>16.239999999999998</v>
      </c>
      <c r="I21" s="35">
        <v>16.033300000000001</v>
      </c>
      <c r="J21" s="35">
        <v>16.0533</v>
      </c>
      <c r="K21" s="36">
        <v>48.326599999999999</v>
      </c>
      <c r="L21" s="36">
        <v>58.934899999999999</v>
      </c>
      <c r="M21" s="37">
        <v>0</v>
      </c>
      <c r="N21" s="36">
        <v>58.934899999999999</v>
      </c>
    </row>
    <row r="22" spans="1:14" ht="25.5" customHeight="1" x14ac:dyDescent="0.35">
      <c r="A22" s="66">
        <v>9</v>
      </c>
      <c r="B22" s="76" t="s">
        <v>90</v>
      </c>
      <c r="C22" s="76" t="s">
        <v>41</v>
      </c>
      <c r="D22" s="93" t="s">
        <v>107</v>
      </c>
      <c r="E22" s="92">
        <v>802728</v>
      </c>
      <c r="F22" s="91">
        <v>36369</v>
      </c>
      <c r="G22" s="76" t="s">
        <v>49</v>
      </c>
      <c r="H22" s="35">
        <v>16.8933</v>
      </c>
      <c r="I22" s="35">
        <v>14.9933</v>
      </c>
      <c r="J22" s="35">
        <v>16.333300000000001</v>
      </c>
      <c r="K22" s="36">
        <v>48.219900000000003</v>
      </c>
      <c r="L22" s="36">
        <v>58.8048</v>
      </c>
      <c r="M22" s="37">
        <v>0</v>
      </c>
      <c r="N22" s="36">
        <v>58.8048</v>
      </c>
    </row>
    <row r="23" spans="1:14" ht="25.5" customHeight="1" x14ac:dyDescent="0.35">
      <c r="A23" s="66">
        <v>10</v>
      </c>
      <c r="B23" s="76" t="s">
        <v>48</v>
      </c>
      <c r="C23" s="76" t="s">
        <v>35</v>
      </c>
      <c r="D23" s="93" t="s">
        <v>108</v>
      </c>
      <c r="E23" s="90">
        <v>939843</v>
      </c>
      <c r="F23" s="91">
        <v>37009</v>
      </c>
      <c r="G23" s="76" t="s">
        <v>49</v>
      </c>
      <c r="H23" s="35">
        <v>15.8667</v>
      </c>
      <c r="I23" s="35">
        <v>15.6</v>
      </c>
      <c r="J23" s="35">
        <v>15.8667</v>
      </c>
      <c r="K23" s="36">
        <v>47.333399999999997</v>
      </c>
      <c r="L23" s="36">
        <v>57.723700000000001</v>
      </c>
      <c r="M23" s="37">
        <v>0</v>
      </c>
      <c r="N23" s="36">
        <v>57.723700000000001</v>
      </c>
    </row>
    <row r="24" spans="1:14" ht="25.5" customHeight="1" x14ac:dyDescent="0.35">
      <c r="A24" s="66">
        <v>11</v>
      </c>
      <c r="B24" s="76" t="s">
        <v>85</v>
      </c>
      <c r="C24" s="76" t="s">
        <v>41</v>
      </c>
      <c r="D24" s="93" t="s">
        <v>107</v>
      </c>
      <c r="E24" s="90">
        <v>394460</v>
      </c>
      <c r="F24" s="91">
        <v>36067</v>
      </c>
      <c r="G24" s="76" t="s">
        <v>49</v>
      </c>
      <c r="H24" s="35">
        <v>16.333300000000001</v>
      </c>
      <c r="I24" s="35">
        <v>16.033300000000001</v>
      </c>
      <c r="J24" s="35">
        <v>14.933299999999999</v>
      </c>
      <c r="K24" s="36">
        <v>47.299900000000008</v>
      </c>
      <c r="L24" s="36">
        <v>57.6828</v>
      </c>
      <c r="M24" s="37">
        <v>0</v>
      </c>
      <c r="N24" s="36">
        <v>57.6828</v>
      </c>
    </row>
    <row r="25" spans="1:14" ht="25.5" customHeight="1" x14ac:dyDescent="0.35">
      <c r="A25" s="66">
        <v>12</v>
      </c>
      <c r="B25" s="77" t="s">
        <v>102</v>
      </c>
      <c r="C25" s="76" t="s">
        <v>110</v>
      </c>
      <c r="D25" s="93" t="s">
        <v>108</v>
      </c>
      <c r="E25" s="90">
        <v>844189</v>
      </c>
      <c r="F25" s="91">
        <v>36202</v>
      </c>
      <c r="G25" s="76" t="s">
        <v>49</v>
      </c>
      <c r="H25" s="35">
        <v>16.706700000000001</v>
      </c>
      <c r="I25" s="35">
        <v>14.4733</v>
      </c>
      <c r="J25" s="35">
        <v>14.933299999999999</v>
      </c>
      <c r="K25" s="36">
        <v>46.113299999999995</v>
      </c>
      <c r="L25" s="36">
        <v>56.235700000000001</v>
      </c>
      <c r="M25" s="37">
        <v>0</v>
      </c>
      <c r="N25" s="36">
        <v>56.235700000000001</v>
      </c>
    </row>
    <row r="26" spans="1:14" ht="25.5" customHeight="1" x14ac:dyDescent="0.35">
      <c r="A26" s="66">
        <v>13</v>
      </c>
      <c r="B26" s="76" t="s">
        <v>98</v>
      </c>
      <c r="C26" s="76" t="s">
        <v>106</v>
      </c>
      <c r="D26" s="93" t="s">
        <v>107</v>
      </c>
      <c r="E26" s="90">
        <v>784849</v>
      </c>
      <c r="F26" s="91">
        <v>36706</v>
      </c>
      <c r="G26" s="76" t="s">
        <v>49</v>
      </c>
      <c r="H26" s="35">
        <v>16.4267</v>
      </c>
      <c r="I26" s="35">
        <v>14.386699999999999</v>
      </c>
      <c r="J26" s="35">
        <v>15.0267</v>
      </c>
      <c r="K26" s="36">
        <v>45.8401</v>
      </c>
      <c r="L26" s="36">
        <v>55.9026</v>
      </c>
      <c r="M26" s="37">
        <v>0</v>
      </c>
      <c r="N26" s="36">
        <v>55.9026</v>
      </c>
    </row>
    <row r="27" spans="1:14" ht="25.5" customHeight="1" x14ac:dyDescent="0.35">
      <c r="A27" s="66">
        <v>14</v>
      </c>
      <c r="B27" s="77" t="s">
        <v>101</v>
      </c>
      <c r="C27" s="76" t="s">
        <v>41</v>
      </c>
      <c r="D27" s="93" t="s">
        <v>107</v>
      </c>
      <c r="E27" s="90">
        <v>809428</v>
      </c>
      <c r="F27" s="91">
        <v>36504</v>
      </c>
      <c r="G27" s="76"/>
      <c r="H27" s="35">
        <v>16.333300000000001</v>
      </c>
      <c r="I27" s="35">
        <v>13.6067</v>
      </c>
      <c r="J27" s="35">
        <v>15.0267</v>
      </c>
      <c r="K27" s="36">
        <v>44.966700000000003</v>
      </c>
      <c r="L27" s="36">
        <v>54.837400000000002</v>
      </c>
      <c r="M27" s="37">
        <v>0</v>
      </c>
      <c r="N27" s="36">
        <v>54.837400000000002</v>
      </c>
    </row>
    <row r="28" spans="1:14" ht="25.5" customHeight="1" x14ac:dyDescent="0.35">
      <c r="A28" s="66">
        <v>15</v>
      </c>
      <c r="B28" s="76" t="s">
        <v>45</v>
      </c>
      <c r="C28" s="76" t="s">
        <v>41</v>
      </c>
      <c r="D28" s="93" t="s">
        <v>107</v>
      </c>
      <c r="E28" s="92">
        <v>1173103</v>
      </c>
      <c r="F28" s="91">
        <v>37104</v>
      </c>
      <c r="G28" s="76"/>
      <c r="H28" s="35">
        <v>15.12</v>
      </c>
      <c r="I28" s="35">
        <v>14.56</v>
      </c>
      <c r="J28" s="35">
        <v>15.0267</v>
      </c>
      <c r="K28" s="36">
        <v>44.706699999999998</v>
      </c>
      <c r="L28" s="36">
        <v>54.520400000000002</v>
      </c>
      <c r="M28" s="37">
        <v>0</v>
      </c>
      <c r="N28" s="36">
        <v>54.520400000000002</v>
      </c>
    </row>
    <row r="29" spans="1:14" ht="25.5" customHeight="1" x14ac:dyDescent="0.35">
      <c r="A29" s="66">
        <v>16</v>
      </c>
      <c r="B29" s="76" t="s">
        <v>43</v>
      </c>
      <c r="C29" s="76" t="s">
        <v>41</v>
      </c>
      <c r="D29" s="93" t="s">
        <v>107</v>
      </c>
      <c r="E29" s="90">
        <v>1133576</v>
      </c>
      <c r="F29" s="91">
        <v>37120</v>
      </c>
      <c r="G29" s="76" t="s">
        <v>49</v>
      </c>
      <c r="H29" s="35">
        <v>15.0267</v>
      </c>
      <c r="I29" s="35">
        <v>14.82</v>
      </c>
      <c r="J29" s="35">
        <v>14.3733</v>
      </c>
      <c r="K29" s="36">
        <v>44.22</v>
      </c>
      <c r="L29" s="36">
        <v>53.9268</v>
      </c>
      <c r="M29" s="37">
        <v>0</v>
      </c>
      <c r="N29" s="36">
        <v>53.9268</v>
      </c>
    </row>
    <row r="30" spans="1:14" ht="25.5" customHeight="1" x14ac:dyDescent="0.35">
      <c r="A30" s="66">
        <v>17</v>
      </c>
      <c r="B30" s="76" t="s">
        <v>103</v>
      </c>
      <c r="C30" s="76" t="s">
        <v>111</v>
      </c>
      <c r="D30" s="93" t="s">
        <v>108</v>
      </c>
      <c r="E30" s="90">
        <v>727953</v>
      </c>
      <c r="F30" s="91">
        <v>36855</v>
      </c>
      <c r="G30" s="76"/>
      <c r="H30" s="35">
        <v>14.1867</v>
      </c>
      <c r="I30" s="35">
        <v>14.04</v>
      </c>
      <c r="J30" s="35">
        <v>15.8667</v>
      </c>
      <c r="K30" s="36">
        <v>44.093400000000003</v>
      </c>
      <c r="L30" s="36">
        <v>53.772399999999998</v>
      </c>
      <c r="M30" s="37">
        <v>0</v>
      </c>
      <c r="N30" s="36">
        <v>53.772399999999998</v>
      </c>
    </row>
    <row r="31" spans="1:14" ht="25.5" customHeight="1" x14ac:dyDescent="0.35">
      <c r="A31" s="66">
        <v>18</v>
      </c>
      <c r="B31" s="77" t="s">
        <v>92</v>
      </c>
      <c r="C31" s="76" t="s">
        <v>106</v>
      </c>
      <c r="D31" s="93" t="s">
        <v>107</v>
      </c>
      <c r="E31" s="90">
        <v>796020</v>
      </c>
      <c r="F31" s="91">
        <v>36276</v>
      </c>
      <c r="G31" s="76"/>
      <c r="H31" s="35">
        <v>14.933299999999999</v>
      </c>
      <c r="I31" s="35">
        <v>14.2133</v>
      </c>
      <c r="J31" s="35">
        <v>14.6533</v>
      </c>
      <c r="K31" s="36">
        <v>43.799900000000001</v>
      </c>
      <c r="L31" s="36">
        <v>53.414499999999997</v>
      </c>
      <c r="M31" s="37">
        <v>0</v>
      </c>
      <c r="N31" s="36">
        <v>53.414499999999997</v>
      </c>
    </row>
    <row r="32" spans="1:14" ht="25.5" customHeight="1" x14ac:dyDescent="0.35">
      <c r="A32" s="66">
        <v>19</v>
      </c>
      <c r="B32" s="77" t="s">
        <v>76</v>
      </c>
      <c r="C32" s="76" t="s">
        <v>41</v>
      </c>
      <c r="D32" s="93" t="s">
        <v>107</v>
      </c>
      <c r="E32" s="90">
        <v>391710</v>
      </c>
      <c r="F32" s="91">
        <v>36742</v>
      </c>
      <c r="G32" s="76" t="s">
        <v>49</v>
      </c>
      <c r="H32" s="35">
        <v>16.4267</v>
      </c>
      <c r="I32" s="35">
        <v>12.22</v>
      </c>
      <c r="J32" s="35">
        <v>15.0267</v>
      </c>
      <c r="K32" s="36">
        <v>43.673400000000001</v>
      </c>
      <c r="L32" s="36">
        <v>53.260199999999998</v>
      </c>
      <c r="M32" s="37">
        <v>0</v>
      </c>
      <c r="N32" s="36">
        <v>53.260199999999998</v>
      </c>
    </row>
    <row r="33" spans="1:14" ht="25.5" customHeight="1" x14ac:dyDescent="0.35">
      <c r="A33" s="66">
        <v>20</v>
      </c>
      <c r="B33" s="76" t="s">
        <v>96</v>
      </c>
      <c r="C33" s="76" t="s">
        <v>106</v>
      </c>
      <c r="D33" s="93" t="s">
        <v>107</v>
      </c>
      <c r="E33" s="90">
        <v>863338</v>
      </c>
      <c r="F33" s="91">
        <v>36188</v>
      </c>
      <c r="G33" s="76"/>
      <c r="H33" s="35">
        <v>14.746700000000001</v>
      </c>
      <c r="I33" s="35">
        <v>13.3467</v>
      </c>
      <c r="J33" s="35">
        <v>15.2133</v>
      </c>
      <c r="K33" s="36">
        <v>43.306700000000006</v>
      </c>
      <c r="L33" s="36">
        <v>52.813000000000002</v>
      </c>
      <c r="M33" s="37">
        <v>0</v>
      </c>
      <c r="N33" s="36">
        <v>52.813000000000002</v>
      </c>
    </row>
    <row r="34" spans="1:14" ht="25.5" customHeight="1" x14ac:dyDescent="0.35">
      <c r="A34" s="66">
        <v>21</v>
      </c>
      <c r="B34" s="77" t="s">
        <v>105</v>
      </c>
      <c r="C34" s="76" t="s">
        <v>106</v>
      </c>
      <c r="D34" s="93" t="s">
        <v>107</v>
      </c>
      <c r="E34" s="90">
        <v>852096</v>
      </c>
      <c r="F34" s="91">
        <v>36638</v>
      </c>
      <c r="G34" s="76"/>
      <c r="H34" s="35">
        <v>15.773300000000001</v>
      </c>
      <c r="I34" s="35">
        <v>13.78</v>
      </c>
      <c r="J34" s="35">
        <v>13.6267</v>
      </c>
      <c r="K34" s="36">
        <v>43.18</v>
      </c>
      <c r="L34" s="36">
        <v>52.658499999999997</v>
      </c>
      <c r="M34" s="37">
        <v>0</v>
      </c>
      <c r="N34" s="36">
        <v>52.658499999999997</v>
      </c>
    </row>
    <row r="35" spans="1:14" ht="25.5" customHeight="1" x14ac:dyDescent="0.35">
      <c r="A35" s="66">
        <v>22</v>
      </c>
      <c r="B35" s="77" t="s">
        <v>84</v>
      </c>
      <c r="C35" s="76" t="s">
        <v>39</v>
      </c>
      <c r="D35" s="93" t="s">
        <v>36</v>
      </c>
      <c r="E35" s="90">
        <v>832513</v>
      </c>
      <c r="F35" s="91">
        <v>36476</v>
      </c>
      <c r="G35" s="76"/>
      <c r="H35" s="35">
        <v>15.2133</v>
      </c>
      <c r="I35" s="35">
        <v>13.78</v>
      </c>
      <c r="J35" s="35">
        <v>14</v>
      </c>
      <c r="K35" s="36">
        <v>42.993299999999998</v>
      </c>
      <c r="L35" s="36">
        <v>52.430900000000001</v>
      </c>
      <c r="M35" s="37">
        <v>0</v>
      </c>
      <c r="N35" s="36">
        <v>52.430900000000001</v>
      </c>
    </row>
    <row r="36" spans="1:14" ht="25.5" customHeight="1" x14ac:dyDescent="0.35">
      <c r="A36" s="66">
        <v>23</v>
      </c>
      <c r="B36" s="77" t="s">
        <v>83</v>
      </c>
      <c r="C36" s="76" t="s">
        <v>40</v>
      </c>
      <c r="D36" s="93" t="s">
        <v>36</v>
      </c>
      <c r="E36" s="90">
        <v>439133</v>
      </c>
      <c r="F36" s="91">
        <v>36417</v>
      </c>
      <c r="G36" s="76" t="s">
        <v>49</v>
      </c>
      <c r="H36" s="35">
        <v>15.2133</v>
      </c>
      <c r="I36" s="35">
        <v>13.9533</v>
      </c>
      <c r="J36" s="35">
        <v>12.7867</v>
      </c>
      <c r="K36" s="36">
        <v>41.953299999999999</v>
      </c>
      <c r="L36" s="36">
        <v>51.162599999999998</v>
      </c>
      <c r="M36" s="37">
        <v>0</v>
      </c>
      <c r="N36" s="36">
        <v>51.162599999999998</v>
      </c>
    </row>
    <row r="37" spans="1:14" ht="25.5" customHeight="1" x14ac:dyDescent="0.35">
      <c r="A37" s="66">
        <v>24</v>
      </c>
      <c r="B37" s="76" t="s">
        <v>91</v>
      </c>
      <c r="C37" s="76" t="s">
        <v>41</v>
      </c>
      <c r="D37" s="93" t="s">
        <v>107</v>
      </c>
      <c r="E37" s="90">
        <v>532697</v>
      </c>
      <c r="F37" s="91">
        <v>35987</v>
      </c>
      <c r="G37" s="76"/>
      <c r="H37" s="35">
        <v>14.933299999999999</v>
      </c>
      <c r="I37" s="35">
        <v>13.173299999999999</v>
      </c>
      <c r="J37" s="35">
        <v>13.72</v>
      </c>
      <c r="K37" s="36">
        <v>41.826599999999999</v>
      </c>
      <c r="L37" s="36">
        <v>51.008000000000003</v>
      </c>
      <c r="M37" s="37">
        <v>0</v>
      </c>
      <c r="N37" s="36">
        <v>51.008000000000003</v>
      </c>
    </row>
    <row r="38" spans="1:14" ht="25.5" customHeight="1" x14ac:dyDescent="0.35">
      <c r="A38" s="66">
        <v>25</v>
      </c>
      <c r="B38" s="76" t="s">
        <v>73</v>
      </c>
      <c r="C38" s="76" t="s">
        <v>106</v>
      </c>
      <c r="D38" s="93" t="s">
        <v>38</v>
      </c>
      <c r="E38" s="92">
        <v>856136</v>
      </c>
      <c r="F38" s="91">
        <v>37049</v>
      </c>
      <c r="G38" s="76"/>
      <c r="H38" s="35">
        <v>15.306699999999999</v>
      </c>
      <c r="I38" s="35">
        <v>13.26</v>
      </c>
      <c r="J38" s="35">
        <v>12.88</v>
      </c>
      <c r="K38" s="36">
        <v>41.4467</v>
      </c>
      <c r="L38" s="36">
        <v>50.544800000000002</v>
      </c>
      <c r="M38" s="37">
        <v>0</v>
      </c>
      <c r="N38" s="36">
        <v>50.544800000000002</v>
      </c>
    </row>
    <row r="39" spans="1:14" ht="25.5" customHeight="1" x14ac:dyDescent="0.35">
      <c r="A39" s="66">
        <v>26</v>
      </c>
      <c r="B39" s="76" t="s">
        <v>94</v>
      </c>
      <c r="C39" s="76" t="s">
        <v>106</v>
      </c>
      <c r="D39" s="93" t="s">
        <v>38</v>
      </c>
      <c r="E39" s="90">
        <v>902190</v>
      </c>
      <c r="F39" s="91">
        <v>36773</v>
      </c>
      <c r="G39" s="76"/>
      <c r="H39" s="35">
        <v>14.746700000000001</v>
      </c>
      <c r="I39" s="35">
        <v>11.613300000000001</v>
      </c>
      <c r="J39" s="35">
        <v>14.093299999999999</v>
      </c>
      <c r="K39" s="36">
        <v>40.453299999999999</v>
      </c>
      <c r="L39" s="36">
        <v>49.333300000000001</v>
      </c>
      <c r="M39" s="37">
        <v>0</v>
      </c>
      <c r="N39" s="36">
        <v>49.333300000000001</v>
      </c>
    </row>
    <row r="40" spans="1:14" ht="25.5" customHeight="1" x14ac:dyDescent="0.35">
      <c r="A40" s="66">
        <v>27</v>
      </c>
      <c r="B40" s="76" t="s">
        <v>86</v>
      </c>
      <c r="C40" s="76" t="s">
        <v>41</v>
      </c>
      <c r="D40" s="93" t="s">
        <v>107</v>
      </c>
      <c r="E40" s="90">
        <v>952779</v>
      </c>
      <c r="F40" s="91">
        <v>36491</v>
      </c>
      <c r="G40" s="76"/>
      <c r="H40" s="35">
        <v>14.3733</v>
      </c>
      <c r="I40" s="35">
        <v>12.74</v>
      </c>
      <c r="J40" s="35">
        <v>12.9733</v>
      </c>
      <c r="K40" s="36">
        <v>40.086600000000004</v>
      </c>
      <c r="L40" s="36">
        <v>48.886099999999999</v>
      </c>
      <c r="M40" s="37">
        <v>0</v>
      </c>
      <c r="N40" s="36">
        <v>48.886099999999999</v>
      </c>
    </row>
    <row r="41" spans="1:14" ht="25.5" customHeight="1" x14ac:dyDescent="0.35">
      <c r="A41" s="66">
        <v>28</v>
      </c>
      <c r="B41" s="77" t="s">
        <v>87</v>
      </c>
      <c r="C41" s="76" t="s">
        <v>109</v>
      </c>
      <c r="D41" s="93" t="s">
        <v>36</v>
      </c>
      <c r="E41" s="90">
        <v>917670</v>
      </c>
      <c r="F41" s="91">
        <v>36141</v>
      </c>
      <c r="G41" s="76" t="s">
        <v>49</v>
      </c>
      <c r="H41" s="35">
        <v>14.84</v>
      </c>
      <c r="I41" s="35">
        <v>13.173299999999999</v>
      </c>
      <c r="J41" s="35">
        <v>11.76</v>
      </c>
      <c r="K41" s="36">
        <v>39.773299999999999</v>
      </c>
      <c r="L41" s="36">
        <v>48.503999999999998</v>
      </c>
      <c r="M41" s="37">
        <v>0</v>
      </c>
      <c r="N41" s="36">
        <v>48.503999999999998</v>
      </c>
    </row>
    <row r="42" spans="1:14" ht="25.5" customHeight="1" x14ac:dyDescent="0.35">
      <c r="A42" s="66">
        <v>29</v>
      </c>
      <c r="B42" s="76" t="s">
        <v>104</v>
      </c>
      <c r="C42" s="76" t="s">
        <v>106</v>
      </c>
      <c r="D42" s="93" t="s">
        <v>38</v>
      </c>
      <c r="E42" s="90">
        <v>923388</v>
      </c>
      <c r="F42" s="91">
        <v>37089</v>
      </c>
      <c r="G42" s="76"/>
      <c r="H42" s="35">
        <v>14.3733</v>
      </c>
      <c r="I42" s="35">
        <v>9.7933000000000003</v>
      </c>
      <c r="J42" s="35">
        <v>11.386699999999999</v>
      </c>
      <c r="K42" s="36">
        <v>35.5533</v>
      </c>
      <c r="L42" s="36">
        <v>43.357700000000001</v>
      </c>
      <c r="M42" s="37">
        <v>0</v>
      </c>
      <c r="N42" s="36">
        <v>43.357700000000001</v>
      </c>
    </row>
    <row r="43" spans="1:14" ht="25.5" customHeight="1" x14ac:dyDescent="0.35">
      <c r="A43" s="66">
        <v>30</v>
      </c>
      <c r="B43" s="123" t="s">
        <v>74</v>
      </c>
      <c r="C43" s="123" t="s">
        <v>39</v>
      </c>
      <c r="D43" s="124" t="s">
        <v>36</v>
      </c>
      <c r="E43" s="92">
        <v>444394</v>
      </c>
      <c r="F43" s="125">
        <v>36080</v>
      </c>
      <c r="G43" s="76"/>
      <c r="H43" s="35">
        <v>0</v>
      </c>
      <c r="I43" s="35">
        <v>0</v>
      </c>
      <c r="J43" s="35">
        <v>0</v>
      </c>
      <c r="K43" s="36">
        <v>0</v>
      </c>
      <c r="L43" s="36">
        <v>0</v>
      </c>
      <c r="M43" s="37">
        <v>0</v>
      </c>
      <c r="N43" s="36">
        <v>0</v>
      </c>
    </row>
    <row r="44" spans="1:14" ht="25.5" customHeight="1" x14ac:dyDescent="0.35">
      <c r="A44" s="66">
        <v>31</v>
      </c>
      <c r="B44" s="69" t="s">
        <v>75</v>
      </c>
      <c r="C44" s="123" t="s">
        <v>39</v>
      </c>
      <c r="D44" s="124" t="s">
        <v>36</v>
      </c>
      <c r="E44" s="92">
        <v>361846</v>
      </c>
      <c r="F44" s="125">
        <v>36125</v>
      </c>
      <c r="G44" s="76"/>
      <c r="H44" s="35">
        <v>0</v>
      </c>
      <c r="I44" s="35">
        <v>0</v>
      </c>
      <c r="J44" s="35">
        <v>0</v>
      </c>
      <c r="K44" s="36">
        <v>0</v>
      </c>
      <c r="L44" s="36">
        <v>0</v>
      </c>
      <c r="M44" s="37">
        <v>0</v>
      </c>
      <c r="N44" s="36">
        <v>0</v>
      </c>
    </row>
    <row r="45" spans="1:14" ht="25.5" customHeight="1" x14ac:dyDescent="0.35">
      <c r="A45" s="66">
        <v>32</v>
      </c>
      <c r="B45" s="123" t="s">
        <v>78</v>
      </c>
      <c r="C45" s="123" t="s">
        <v>39</v>
      </c>
      <c r="D45" s="124" t="s">
        <v>36</v>
      </c>
      <c r="E45" s="92">
        <v>1139607</v>
      </c>
      <c r="F45" s="125">
        <v>36961</v>
      </c>
      <c r="G45" s="76"/>
      <c r="H45" s="73">
        <v>0</v>
      </c>
      <c r="I45" s="73">
        <v>0</v>
      </c>
      <c r="J45" s="73">
        <v>0</v>
      </c>
      <c r="K45" s="74">
        <v>0</v>
      </c>
      <c r="L45" s="36">
        <v>0</v>
      </c>
      <c r="M45" s="37">
        <v>0</v>
      </c>
      <c r="N45" s="74">
        <v>0</v>
      </c>
    </row>
    <row r="46" spans="1:14" ht="25.5" customHeight="1" x14ac:dyDescent="0.35">
      <c r="A46" s="66">
        <v>33</v>
      </c>
      <c r="B46" s="69" t="s">
        <v>79</v>
      </c>
      <c r="C46" s="123" t="s">
        <v>39</v>
      </c>
      <c r="D46" s="124" t="s">
        <v>36</v>
      </c>
      <c r="E46" s="92">
        <v>1101186</v>
      </c>
      <c r="F46" s="125">
        <v>36886</v>
      </c>
      <c r="G46" s="76"/>
      <c r="H46" s="35">
        <v>0</v>
      </c>
      <c r="I46" s="35">
        <v>0</v>
      </c>
      <c r="J46" s="35">
        <v>0</v>
      </c>
      <c r="K46" s="36">
        <v>0</v>
      </c>
      <c r="L46" s="36">
        <v>0</v>
      </c>
      <c r="M46" s="37">
        <v>0</v>
      </c>
      <c r="N46" s="36">
        <v>0</v>
      </c>
    </row>
    <row r="47" spans="1:14" ht="25.5" customHeight="1" x14ac:dyDescent="0.35">
      <c r="A47" s="66">
        <v>34</v>
      </c>
      <c r="B47" s="123" t="s">
        <v>81</v>
      </c>
      <c r="C47" s="123" t="s">
        <v>39</v>
      </c>
      <c r="D47" s="124" t="s">
        <v>36</v>
      </c>
      <c r="E47" s="92">
        <v>902284</v>
      </c>
      <c r="F47" s="125">
        <v>36058</v>
      </c>
      <c r="G47" s="76"/>
      <c r="H47" s="38">
        <v>0</v>
      </c>
      <c r="I47" s="38">
        <v>0</v>
      </c>
      <c r="J47" s="38">
        <v>0</v>
      </c>
      <c r="K47" s="39">
        <v>0</v>
      </c>
      <c r="L47" s="36">
        <v>0</v>
      </c>
      <c r="M47" s="37">
        <v>0</v>
      </c>
      <c r="N47" s="39">
        <v>0</v>
      </c>
    </row>
    <row r="48" spans="1:14" ht="25.5" customHeight="1" x14ac:dyDescent="0.35">
      <c r="A48" s="66">
        <v>35</v>
      </c>
      <c r="B48" s="123" t="s">
        <v>89</v>
      </c>
      <c r="C48" s="123" t="s">
        <v>39</v>
      </c>
      <c r="D48" s="124" t="s">
        <v>36</v>
      </c>
      <c r="E48" s="92">
        <v>1101187</v>
      </c>
      <c r="F48" s="125">
        <v>37064</v>
      </c>
      <c r="G48" s="76"/>
      <c r="H48" s="35">
        <v>0</v>
      </c>
      <c r="I48" s="35">
        <v>0</v>
      </c>
      <c r="J48" s="35">
        <v>0</v>
      </c>
      <c r="K48" s="36">
        <v>0</v>
      </c>
      <c r="L48" s="36">
        <v>0</v>
      </c>
      <c r="M48" s="37">
        <v>0</v>
      </c>
      <c r="N48" s="36">
        <v>0</v>
      </c>
    </row>
    <row r="49" spans="1:14" ht="25.5" customHeight="1" x14ac:dyDescent="0.35">
      <c r="A49" s="66">
        <v>36</v>
      </c>
      <c r="B49" s="123" t="s">
        <v>97</v>
      </c>
      <c r="C49" s="123" t="s">
        <v>39</v>
      </c>
      <c r="D49" s="124" t="s">
        <v>36</v>
      </c>
      <c r="E49" s="92">
        <v>798908</v>
      </c>
      <c r="F49" s="125">
        <v>36669</v>
      </c>
      <c r="G49" s="76"/>
      <c r="H49" s="35">
        <v>0</v>
      </c>
      <c r="I49" s="35">
        <v>0</v>
      </c>
      <c r="J49" s="35">
        <v>0</v>
      </c>
      <c r="K49" s="36">
        <v>0</v>
      </c>
      <c r="L49" s="36">
        <v>0</v>
      </c>
      <c r="M49" s="37">
        <v>0</v>
      </c>
      <c r="N49" s="36">
        <v>0</v>
      </c>
    </row>
    <row r="50" spans="1:14" ht="25.5" customHeight="1" x14ac:dyDescent="0.35">
      <c r="A50" s="66">
        <v>37</v>
      </c>
      <c r="B50" s="123" t="s">
        <v>100</v>
      </c>
      <c r="C50" s="123" t="s">
        <v>106</v>
      </c>
      <c r="D50" s="124" t="s">
        <v>38</v>
      </c>
      <c r="E50" s="92">
        <v>708508</v>
      </c>
      <c r="F50" s="125">
        <v>36035</v>
      </c>
      <c r="G50" s="76"/>
      <c r="H50" s="35">
        <v>0</v>
      </c>
      <c r="I50" s="35">
        <v>0</v>
      </c>
      <c r="J50" s="35">
        <v>0</v>
      </c>
      <c r="K50" s="36">
        <v>0</v>
      </c>
      <c r="L50" s="36">
        <v>0</v>
      </c>
      <c r="M50" s="37">
        <v>0</v>
      </c>
      <c r="N50" s="36">
        <v>0</v>
      </c>
    </row>
    <row r="51" spans="1:14" ht="25.5" customHeight="1" x14ac:dyDescent="0.35">
      <c r="A51" s="66">
        <v>38</v>
      </c>
      <c r="B51" s="76"/>
      <c r="C51" s="76"/>
      <c r="D51" s="93"/>
      <c r="E51" s="90"/>
      <c r="F51" s="91"/>
      <c r="G51" s="76"/>
      <c r="H51" s="35">
        <f>'FIG 1'!N39</f>
        <v>0</v>
      </c>
      <c r="I51" s="35">
        <f>'FIG 2'!N39</f>
        <v>0</v>
      </c>
      <c r="J51" s="35">
        <f>'FIG 3'!N39</f>
        <v>0</v>
      </c>
      <c r="K51" s="36">
        <f t="shared" ref="K51:K82" si="0">SUM(H51:J51)</f>
        <v>0</v>
      </c>
      <c r="L51" s="36">
        <f t="shared" ref="L51:L82" si="1">ROUND((K51/$D$9)*10,4)</f>
        <v>0</v>
      </c>
      <c r="M51" s="37">
        <f>SUM('FIG 1'!Q39,'FIG 2'!Q39,'FIG 3'!Q39)</f>
        <v>0</v>
      </c>
      <c r="N51" s="36">
        <f t="shared" ref="N51:N82" si="2">L51-M51</f>
        <v>0</v>
      </c>
    </row>
    <row r="52" spans="1:14" ht="25.5" customHeight="1" x14ac:dyDescent="0.35">
      <c r="A52" s="66">
        <v>39</v>
      </c>
      <c r="B52" s="76"/>
      <c r="C52" s="76"/>
      <c r="D52" s="93"/>
      <c r="E52" s="90"/>
      <c r="F52" s="91"/>
      <c r="G52" s="76"/>
      <c r="H52" s="35">
        <f>'FIG 1'!N40</f>
        <v>0</v>
      </c>
      <c r="I52" s="35">
        <f>'FIG 2'!N40</f>
        <v>0</v>
      </c>
      <c r="J52" s="35">
        <f>'FIG 3'!N40</f>
        <v>0</v>
      </c>
      <c r="K52" s="36">
        <f t="shared" si="0"/>
        <v>0</v>
      </c>
      <c r="L52" s="36">
        <f t="shared" si="1"/>
        <v>0</v>
      </c>
      <c r="M52" s="37">
        <f>SUM('FIG 1'!Q40,'FIG 2'!Q40,'FIG 3'!Q40)</f>
        <v>0</v>
      </c>
      <c r="N52" s="36">
        <f t="shared" si="2"/>
        <v>0</v>
      </c>
    </row>
    <row r="53" spans="1:14" ht="25.5" customHeight="1" x14ac:dyDescent="0.35">
      <c r="A53" s="66">
        <v>40</v>
      </c>
      <c r="B53" s="76"/>
      <c r="C53" s="76"/>
      <c r="D53" s="93"/>
      <c r="E53" s="90"/>
      <c r="F53" s="91"/>
      <c r="G53" s="76"/>
      <c r="H53" s="35">
        <f>'FIG 1'!N41</f>
        <v>0</v>
      </c>
      <c r="I53" s="35">
        <f>'FIG 2'!N41</f>
        <v>0</v>
      </c>
      <c r="J53" s="35">
        <f>'FIG 3'!N41</f>
        <v>0</v>
      </c>
      <c r="K53" s="36">
        <f t="shared" si="0"/>
        <v>0</v>
      </c>
      <c r="L53" s="36">
        <f t="shared" si="1"/>
        <v>0</v>
      </c>
      <c r="M53" s="37">
        <f>SUM('FIG 1'!Q41,'FIG 2'!Q41,'FIG 3'!Q41)</f>
        <v>0</v>
      </c>
      <c r="N53" s="36">
        <f t="shared" si="2"/>
        <v>0</v>
      </c>
    </row>
    <row r="54" spans="1:14" ht="25.5" customHeight="1" x14ac:dyDescent="0.35">
      <c r="A54" s="66">
        <v>41</v>
      </c>
      <c r="B54" s="77"/>
      <c r="C54" s="76"/>
      <c r="D54" s="93"/>
      <c r="E54" s="90"/>
      <c r="F54" s="91"/>
      <c r="G54" s="90"/>
      <c r="H54" s="35">
        <f>'FIG 1'!N42</f>
        <v>0</v>
      </c>
      <c r="I54" s="35">
        <f>'FIG 2'!N42</f>
        <v>0</v>
      </c>
      <c r="J54" s="35">
        <f>'FIG 3'!N42</f>
        <v>0</v>
      </c>
      <c r="K54" s="36">
        <f t="shared" si="0"/>
        <v>0</v>
      </c>
      <c r="L54" s="36">
        <f t="shared" si="1"/>
        <v>0</v>
      </c>
      <c r="M54" s="37">
        <f>SUM('FIG 1'!Q42,'FIG 2'!Q42,'FIG 3'!Q42)</f>
        <v>0</v>
      </c>
      <c r="N54" s="36">
        <f t="shared" si="2"/>
        <v>0</v>
      </c>
    </row>
    <row r="55" spans="1:14" ht="25.5" customHeight="1" x14ac:dyDescent="0.35">
      <c r="A55" s="66">
        <v>42</v>
      </c>
      <c r="B55" s="76"/>
      <c r="C55" s="76"/>
      <c r="D55" s="93"/>
      <c r="E55" s="90"/>
      <c r="F55" s="91"/>
      <c r="G55" s="90"/>
      <c r="H55" s="35">
        <f>'FIG 1'!N43</f>
        <v>0</v>
      </c>
      <c r="I55" s="35">
        <f>'FIG 2'!N43</f>
        <v>0</v>
      </c>
      <c r="J55" s="35">
        <f>'FIG 3'!N43</f>
        <v>0</v>
      </c>
      <c r="K55" s="36">
        <f t="shared" si="0"/>
        <v>0</v>
      </c>
      <c r="L55" s="36">
        <f t="shared" si="1"/>
        <v>0</v>
      </c>
      <c r="M55" s="37">
        <f>SUM('FIG 1'!Q43,'FIG 2'!Q43,'FIG 3'!Q43)</f>
        <v>0</v>
      </c>
      <c r="N55" s="36">
        <f t="shared" si="2"/>
        <v>0</v>
      </c>
    </row>
    <row r="56" spans="1:14" ht="25.5" customHeight="1" x14ac:dyDescent="0.35">
      <c r="A56" s="66">
        <v>43</v>
      </c>
      <c r="B56" s="76"/>
      <c r="C56" s="76"/>
      <c r="D56" s="93"/>
      <c r="E56" s="90"/>
      <c r="F56" s="91"/>
      <c r="G56" s="90"/>
      <c r="H56" s="35">
        <f>'FIG 1'!N44</f>
        <v>0</v>
      </c>
      <c r="I56" s="35">
        <f>'FIG 2'!N44</f>
        <v>0</v>
      </c>
      <c r="J56" s="35">
        <f>'FIG 3'!N44</f>
        <v>0</v>
      </c>
      <c r="K56" s="36">
        <f t="shared" si="0"/>
        <v>0</v>
      </c>
      <c r="L56" s="36">
        <f t="shared" si="1"/>
        <v>0</v>
      </c>
      <c r="M56" s="37">
        <f>SUM('FIG 1'!Q44,'FIG 2'!Q44,'FIG 3'!Q44)</f>
        <v>0</v>
      </c>
      <c r="N56" s="36">
        <f t="shared" si="2"/>
        <v>0</v>
      </c>
    </row>
    <row r="57" spans="1:14" ht="25.5" customHeight="1" x14ac:dyDescent="0.35">
      <c r="A57" s="66">
        <v>44</v>
      </c>
      <c r="B57" s="76"/>
      <c r="C57" s="76"/>
      <c r="D57" s="93"/>
      <c r="E57" s="92"/>
      <c r="F57" s="91"/>
      <c r="G57" s="90"/>
      <c r="H57" s="35">
        <f>'FIG 1'!N45</f>
        <v>0</v>
      </c>
      <c r="I57" s="35">
        <f>'FIG 2'!N45</f>
        <v>0</v>
      </c>
      <c r="J57" s="35">
        <f>'FIG 3'!N45</f>
        <v>0</v>
      </c>
      <c r="K57" s="36">
        <f t="shared" si="0"/>
        <v>0</v>
      </c>
      <c r="L57" s="36">
        <f t="shared" si="1"/>
        <v>0</v>
      </c>
      <c r="M57" s="37">
        <f>SUM('FIG 1'!Q45,'FIG 2'!Q45,'FIG 3'!Q45)</f>
        <v>0</v>
      </c>
      <c r="N57" s="36">
        <f t="shared" si="2"/>
        <v>0</v>
      </c>
    </row>
    <row r="58" spans="1:14" ht="25.5" customHeight="1" x14ac:dyDescent="0.35">
      <c r="A58" s="66">
        <v>45</v>
      </c>
      <c r="B58" s="76"/>
      <c r="C58" s="76"/>
      <c r="D58" s="93"/>
      <c r="E58" s="90"/>
      <c r="F58" s="91"/>
      <c r="G58" s="90"/>
      <c r="H58" s="35">
        <f>'FIG 1'!N46</f>
        <v>0</v>
      </c>
      <c r="I58" s="35">
        <f>'FIG 2'!N46</f>
        <v>0</v>
      </c>
      <c r="J58" s="35">
        <f>'FIG 3'!N46</f>
        <v>0</v>
      </c>
      <c r="K58" s="36">
        <f t="shared" si="0"/>
        <v>0</v>
      </c>
      <c r="L58" s="36">
        <f t="shared" si="1"/>
        <v>0</v>
      </c>
      <c r="M58" s="37">
        <f>SUM('FIG 1'!Q46,'FIG 2'!Q46,'FIG 3'!Q46)</f>
        <v>0</v>
      </c>
      <c r="N58" s="36">
        <f t="shared" si="2"/>
        <v>0</v>
      </c>
    </row>
    <row r="59" spans="1:14" ht="25.5" customHeight="1" x14ac:dyDescent="0.35">
      <c r="A59" s="66">
        <v>46</v>
      </c>
      <c r="B59" s="76"/>
      <c r="C59" s="76"/>
      <c r="D59" s="93"/>
      <c r="E59" s="90"/>
      <c r="F59" s="91"/>
      <c r="G59" s="90"/>
      <c r="H59" s="35">
        <f>'FIG 1'!N47</f>
        <v>0</v>
      </c>
      <c r="I59" s="35">
        <f>'FIG 2'!N47</f>
        <v>0</v>
      </c>
      <c r="J59" s="35">
        <f>'FIG 3'!N47</f>
        <v>0</v>
      </c>
      <c r="K59" s="36">
        <f t="shared" si="0"/>
        <v>0</v>
      </c>
      <c r="L59" s="36">
        <f t="shared" si="1"/>
        <v>0</v>
      </c>
      <c r="M59" s="37">
        <f>SUM('FIG 1'!Q47,'FIG 2'!Q47,'FIG 3'!Q47)</f>
        <v>0</v>
      </c>
      <c r="N59" s="36">
        <f t="shared" si="2"/>
        <v>0</v>
      </c>
    </row>
    <row r="60" spans="1:14" ht="25.5" customHeight="1" x14ac:dyDescent="0.35">
      <c r="A60" s="66">
        <v>47</v>
      </c>
      <c r="B60" s="77"/>
      <c r="C60" s="76"/>
      <c r="D60" s="93"/>
      <c r="E60" s="90"/>
      <c r="F60" s="91"/>
      <c r="G60" s="90"/>
      <c r="H60" s="35">
        <f>'FIG 1'!N48</f>
        <v>0</v>
      </c>
      <c r="I60" s="35">
        <f>'FIG 2'!N48</f>
        <v>0</v>
      </c>
      <c r="J60" s="35">
        <f>'FIG 3'!N48</f>
        <v>0</v>
      </c>
      <c r="K60" s="36">
        <f t="shared" si="0"/>
        <v>0</v>
      </c>
      <c r="L60" s="36">
        <f t="shared" si="1"/>
        <v>0</v>
      </c>
      <c r="M60" s="37">
        <f>SUM('FIG 1'!Q48,'FIG 2'!Q48,'FIG 3'!Q48)</f>
        <v>0</v>
      </c>
      <c r="N60" s="36">
        <f t="shared" si="2"/>
        <v>0</v>
      </c>
    </row>
    <row r="61" spans="1:14" ht="25.5" customHeight="1" x14ac:dyDescent="0.35">
      <c r="A61" s="66">
        <v>48</v>
      </c>
      <c r="B61" s="76"/>
      <c r="C61" s="76"/>
      <c r="D61" s="93"/>
      <c r="E61" s="90"/>
      <c r="F61" s="91"/>
      <c r="G61" s="90"/>
      <c r="H61" s="35">
        <f>'FIG 1'!N49</f>
        <v>0</v>
      </c>
      <c r="I61" s="35">
        <f>'FIG 2'!N49</f>
        <v>0</v>
      </c>
      <c r="J61" s="35">
        <f>'FIG 3'!N49</f>
        <v>0</v>
      </c>
      <c r="K61" s="36">
        <f t="shared" si="0"/>
        <v>0</v>
      </c>
      <c r="L61" s="36">
        <f t="shared" si="1"/>
        <v>0</v>
      </c>
      <c r="M61" s="37">
        <f>SUM('FIG 1'!Q49,'FIG 2'!Q49,'FIG 3'!Q49)</f>
        <v>0</v>
      </c>
      <c r="N61" s="36">
        <f t="shared" si="2"/>
        <v>0</v>
      </c>
    </row>
    <row r="62" spans="1:14" ht="25.5" customHeight="1" x14ac:dyDescent="0.35">
      <c r="A62" s="66">
        <v>49</v>
      </c>
      <c r="B62" s="76"/>
      <c r="C62" s="76"/>
      <c r="D62" s="93"/>
      <c r="E62" s="90"/>
      <c r="F62" s="91"/>
      <c r="G62" s="90"/>
      <c r="H62" s="35">
        <f>'FIG 1'!N50</f>
        <v>0</v>
      </c>
      <c r="I62" s="35">
        <f>'FIG 2'!N50</f>
        <v>0</v>
      </c>
      <c r="J62" s="35">
        <f>'FIG 3'!N50</f>
        <v>0</v>
      </c>
      <c r="K62" s="36">
        <f t="shared" si="0"/>
        <v>0</v>
      </c>
      <c r="L62" s="36">
        <f t="shared" si="1"/>
        <v>0</v>
      </c>
      <c r="M62" s="37">
        <f>SUM('FIG 1'!Q50,'FIG 2'!Q50,'FIG 3'!Q50)</f>
        <v>0</v>
      </c>
      <c r="N62" s="36">
        <f t="shared" si="2"/>
        <v>0</v>
      </c>
    </row>
    <row r="63" spans="1:14" ht="25.5" customHeight="1" x14ac:dyDescent="0.35">
      <c r="A63" s="66">
        <v>50</v>
      </c>
      <c r="B63" s="77"/>
      <c r="C63" s="76"/>
      <c r="D63" s="93"/>
      <c r="E63" s="90"/>
      <c r="F63" s="91"/>
      <c r="G63" s="90"/>
      <c r="H63" s="35">
        <f>'FIG 1'!N51</f>
        <v>0</v>
      </c>
      <c r="I63" s="35">
        <f>'FIG 2'!N51</f>
        <v>0</v>
      </c>
      <c r="J63" s="35">
        <f>'FIG 3'!N51</f>
        <v>0</v>
      </c>
      <c r="K63" s="36">
        <f t="shared" si="0"/>
        <v>0</v>
      </c>
      <c r="L63" s="36">
        <f t="shared" si="1"/>
        <v>0</v>
      </c>
      <c r="M63" s="37">
        <f>SUM('FIG 1'!Q51,'FIG 2'!Q51,'FIG 3'!Q51)</f>
        <v>0</v>
      </c>
      <c r="N63" s="36">
        <f t="shared" si="2"/>
        <v>0</v>
      </c>
    </row>
    <row r="64" spans="1:14" ht="25.5" customHeight="1" x14ac:dyDescent="0.35">
      <c r="A64" s="66">
        <v>51</v>
      </c>
      <c r="B64" s="77"/>
      <c r="C64" s="76"/>
      <c r="D64" s="93"/>
      <c r="E64" s="90"/>
      <c r="F64" s="91"/>
      <c r="G64" s="90"/>
      <c r="H64" s="35">
        <f>'FIG 1'!N52</f>
        <v>0</v>
      </c>
      <c r="I64" s="35">
        <f>'FIG 2'!N52</f>
        <v>0</v>
      </c>
      <c r="J64" s="35">
        <f>'FIG 3'!N52</f>
        <v>0</v>
      </c>
      <c r="K64" s="36">
        <f t="shared" si="0"/>
        <v>0</v>
      </c>
      <c r="L64" s="36">
        <f t="shared" si="1"/>
        <v>0</v>
      </c>
      <c r="M64" s="37">
        <f>SUM('FIG 1'!Q52,'FIG 2'!Q52,'FIG 3'!Q52)</f>
        <v>0</v>
      </c>
      <c r="N64" s="36">
        <f t="shared" si="2"/>
        <v>0</v>
      </c>
    </row>
    <row r="65" spans="1:14" ht="25.5" customHeight="1" x14ac:dyDescent="0.35">
      <c r="A65" s="66">
        <v>52</v>
      </c>
      <c r="B65" s="76"/>
      <c r="C65" s="76"/>
      <c r="D65" s="93"/>
      <c r="E65" s="90"/>
      <c r="F65" s="91"/>
      <c r="G65" s="90"/>
      <c r="H65" s="35">
        <f>'FIG 1'!N53</f>
        <v>0</v>
      </c>
      <c r="I65" s="35">
        <f>'FIG 2'!N53</f>
        <v>0</v>
      </c>
      <c r="J65" s="35">
        <f>'FIG 3'!N53</f>
        <v>0</v>
      </c>
      <c r="K65" s="36">
        <f t="shared" si="0"/>
        <v>0</v>
      </c>
      <c r="L65" s="36">
        <f t="shared" si="1"/>
        <v>0</v>
      </c>
      <c r="M65" s="37">
        <f>SUM('FIG 1'!Q53,'FIG 2'!Q53,'FIG 3'!Q53)</f>
        <v>0</v>
      </c>
      <c r="N65" s="36">
        <f t="shared" si="2"/>
        <v>0</v>
      </c>
    </row>
    <row r="66" spans="1:14" ht="25.5" customHeight="1" x14ac:dyDescent="0.35">
      <c r="A66" s="66">
        <v>53</v>
      </c>
      <c r="B66" s="76"/>
      <c r="C66" s="76"/>
      <c r="D66" s="93"/>
      <c r="E66" s="90"/>
      <c r="F66" s="91"/>
      <c r="G66" s="90"/>
      <c r="H66" s="35">
        <f>'FIG 1'!N54</f>
        <v>0</v>
      </c>
      <c r="I66" s="35">
        <f>'FIG 2'!N54</f>
        <v>0</v>
      </c>
      <c r="J66" s="35">
        <f>'FIG 3'!N54</f>
        <v>0</v>
      </c>
      <c r="K66" s="36">
        <f t="shared" si="0"/>
        <v>0</v>
      </c>
      <c r="L66" s="36">
        <f t="shared" si="1"/>
        <v>0</v>
      </c>
      <c r="M66" s="37">
        <f>SUM('FIG 1'!Q54,'FIG 2'!Q54,'FIG 3'!Q54)</f>
        <v>0</v>
      </c>
      <c r="N66" s="36">
        <f t="shared" si="2"/>
        <v>0</v>
      </c>
    </row>
    <row r="67" spans="1:14" ht="25.5" customHeight="1" x14ac:dyDescent="0.35">
      <c r="A67" s="66">
        <v>54</v>
      </c>
      <c r="B67" s="76"/>
      <c r="C67" s="76"/>
      <c r="D67" s="93"/>
      <c r="E67" s="90"/>
      <c r="F67" s="91"/>
      <c r="G67" s="90"/>
      <c r="H67" s="35">
        <f>'FIG 1'!N55</f>
        <v>0</v>
      </c>
      <c r="I67" s="35">
        <f>'FIG 2'!N55</f>
        <v>0</v>
      </c>
      <c r="J67" s="35">
        <f>'FIG 3'!N55</f>
        <v>0</v>
      </c>
      <c r="K67" s="36">
        <f t="shared" si="0"/>
        <v>0</v>
      </c>
      <c r="L67" s="36">
        <f t="shared" si="1"/>
        <v>0</v>
      </c>
      <c r="M67" s="37">
        <f>SUM('FIG 1'!Q55,'FIG 2'!Q55,'FIG 3'!Q55)</f>
        <v>0</v>
      </c>
      <c r="N67" s="36">
        <f t="shared" si="2"/>
        <v>0</v>
      </c>
    </row>
    <row r="68" spans="1:14" ht="25.5" customHeight="1" x14ac:dyDescent="0.35">
      <c r="A68" s="66">
        <v>55</v>
      </c>
      <c r="B68" s="76"/>
      <c r="C68" s="76"/>
      <c r="D68" s="93"/>
      <c r="E68" s="90"/>
      <c r="F68" s="91"/>
      <c r="G68" s="90"/>
      <c r="H68" s="35">
        <f>'FIG 1'!N56</f>
        <v>0</v>
      </c>
      <c r="I68" s="35">
        <f>'FIG 2'!N56</f>
        <v>0</v>
      </c>
      <c r="J68" s="35">
        <f>'FIG 3'!N56</f>
        <v>0</v>
      </c>
      <c r="K68" s="36">
        <f t="shared" si="0"/>
        <v>0</v>
      </c>
      <c r="L68" s="36">
        <f t="shared" si="1"/>
        <v>0</v>
      </c>
      <c r="M68" s="37">
        <f>SUM('FIG 1'!Q56,'FIG 2'!Q56,'FIG 3'!Q56)</f>
        <v>0</v>
      </c>
      <c r="N68" s="36">
        <f t="shared" si="2"/>
        <v>0</v>
      </c>
    </row>
    <row r="69" spans="1:14" ht="25.5" customHeight="1" x14ac:dyDescent="0.35">
      <c r="A69" s="66">
        <v>56</v>
      </c>
      <c r="B69" s="77"/>
      <c r="C69" s="76"/>
      <c r="D69" s="93"/>
      <c r="E69" s="90"/>
      <c r="F69" s="91"/>
      <c r="G69" s="90"/>
      <c r="H69" s="35">
        <f>'FIG 1'!N57</f>
        <v>0</v>
      </c>
      <c r="I69" s="35">
        <f>'FIG 2'!N57</f>
        <v>0</v>
      </c>
      <c r="J69" s="35">
        <f>'FIG 3'!N57</f>
        <v>0</v>
      </c>
      <c r="K69" s="36">
        <f t="shared" si="0"/>
        <v>0</v>
      </c>
      <c r="L69" s="36">
        <f t="shared" si="1"/>
        <v>0</v>
      </c>
      <c r="M69" s="37">
        <f>SUM('FIG 1'!Q57,'FIG 2'!Q57,'FIG 3'!Q57)</f>
        <v>0</v>
      </c>
      <c r="N69" s="36">
        <f t="shared" si="2"/>
        <v>0</v>
      </c>
    </row>
    <row r="70" spans="1:14" ht="25.5" customHeight="1" x14ac:dyDescent="0.35">
      <c r="A70" s="66">
        <v>57</v>
      </c>
      <c r="B70" s="69"/>
      <c r="C70" s="69"/>
      <c r="D70" s="69"/>
      <c r="E70" s="70"/>
      <c r="F70" s="71"/>
      <c r="G70" s="69"/>
      <c r="H70" s="35">
        <f>'FIG 1'!N58</f>
        <v>0</v>
      </c>
      <c r="I70" s="35">
        <f>'FIG 2'!N58</f>
        <v>0</v>
      </c>
      <c r="J70" s="35">
        <f>'FIG 3'!N58</f>
        <v>0</v>
      </c>
      <c r="K70" s="36">
        <f t="shared" si="0"/>
        <v>0</v>
      </c>
      <c r="L70" s="36">
        <f t="shared" si="1"/>
        <v>0</v>
      </c>
      <c r="M70" s="37">
        <f>SUM('FIG 1'!Q58,'FIG 2'!Q58,'FIG 3'!Q58)</f>
        <v>0</v>
      </c>
      <c r="N70" s="36">
        <f t="shared" si="2"/>
        <v>0</v>
      </c>
    </row>
    <row r="71" spans="1:14" ht="25.5" customHeight="1" x14ac:dyDescent="0.35">
      <c r="A71" s="60">
        <v>58</v>
      </c>
      <c r="B71" s="69"/>
      <c r="C71" s="69"/>
      <c r="D71" s="69"/>
      <c r="E71" s="70"/>
      <c r="F71" s="71"/>
      <c r="G71" s="69"/>
      <c r="H71" s="35">
        <f>'FIG 1'!N59</f>
        <v>0</v>
      </c>
      <c r="I71" s="35">
        <f>'FIG 2'!N59</f>
        <v>0</v>
      </c>
      <c r="J71" s="35">
        <f>'FIG 3'!N59</f>
        <v>0</v>
      </c>
      <c r="K71" s="36">
        <f t="shared" si="0"/>
        <v>0</v>
      </c>
      <c r="L71" s="36">
        <f t="shared" si="1"/>
        <v>0</v>
      </c>
      <c r="M71" s="37">
        <f>SUM('FIG 1'!Q59,'FIG 2'!Q59,'FIG 3'!Q59)</f>
        <v>0</v>
      </c>
      <c r="N71" s="36">
        <f t="shared" si="2"/>
        <v>0</v>
      </c>
    </row>
    <row r="72" spans="1:14" ht="25.5" customHeight="1" x14ac:dyDescent="0.35">
      <c r="A72" s="60">
        <v>59</v>
      </c>
      <c r="B72" s="69"/>
      <c r="C72" s="69"/>
      <c r="D72" s="69"/>
      <c r="E72" s="70"/>
      <c r="F72" s="71"/>
      <c r="G72" s="69"/>
      <c r="H72" s="35">
        <f>'FIG 1'!N60</f>
        <v>0</v>
      </c>
      <c r="I72" s="35">
        <f>'FIG 2'!N60</f>
        <v>0</v>
      </c>
      <c r="J72" s="35">
        <f>'FIG 3'!N60</f>
        <v>0</v>
      </c>
      <c r="K72" s="36">
        <f t="shared" si="0"/>
        <v>0</v>
      </c>
      <c r="L72" s="36">
        <f t="shared" si="1"/>
        <v>0</v>
      </c>
      <c r="M72" s="37">
        <f>SUM('FIG 1'!Q60,'FIG 2'!Q60,'FIG 3'!Q60)</f>
        <v>0</v>
      </c>
      <c r="N72" s="36">
        <f t="shared" si="2"/>
        <v>0</v>
      </c>
    </row>
    <row r="73" spans="1:14" ht="25.5" customHeight="1" x14ac:dyDescent="0.35">
      <c r="A73" s="60">
        <v>60</v>
      </c>
      <c r="B73" s="69"/>
      <c r="C73" s="69"/>
      <c r="D73" s="69"/>
      <c r="E73" s="70"/>
      <c r="F73" s="71"/>
      <c r="G73" s="69"/>
      <c r="H73" s="35">
        <f>'FIG 1'!N61</f>
        <v>0</v>
      </c>
      <c r="I73" s="35">
        <f>'FIG 2'!N61</f>
        <v>0</v>
      </c>
      <c r="J73" s="35">
        <f>'FIG 3'!N61</f>
        <v>0</v>
      </c>
      <c r="K73" s="36">
        <f t="shared" si="0"/>
        <v>0</v>
      </c>
      <c r="L73" s="36">
        <f t="shared" si="1"/>
        <v>0</v>
      </c>
      <c r="M73" s="37">
        <f>SUM('FIG 1'!Q61,'FIG 2'!Q61,'FIG 3'!Q61)</f>
        <v>0</v>
      </c>
      <c r="N73" s="36">
        <f t="shared" si="2"/>
        <v>0</v>
      </c>
    </row>
    <row r="74" spans="1:14" ht="25.5" customHeight="1" x14ac:dyDescent="0.35">
      <c r="A74" s="60">
        <v>61</v>
      </c>
      <c r="B74" s="69"/>
      <c r="C74" s="69"/>
      <c r="D74" s="69"/>
      <c r="E74" s="70"/>
      <c r="F74" s="71"/>
      <c r="G74" s="69"/>
      <c r="H74" s="35">
        <f>'FIG 1'!N62</f>
        <v>0</v>
      </c>
      <c r="I74" s="35">
        <f>'FIG 2'!N62</f>
        <v>0</v>
      </c>
      <c r="J74" s="35">
        <f>'FIG 3'!N62</f>
        <v>0</v>
      </c>
      <c r="K74" s="36">
        <f t="shared" si="0"/>
        <v>0</v>
      </c>
      <c r="L74" s="36">
        <f t="shared" si="1"/>
        <v>0</v>
      </c>
      <c r="M74" s="37">
        <f>SUM('FIG 1'!Q62,'FIG 2'!Q62,'FIG 3'!Q62)</f>
        <v>0</v>
      </c>
      <c r="N74" s="36">
        <f t="shared" si="2"/>
        <v>0</v>
      </c>
    </row>
    <row r="75" spans="1:14" ht="25.5" customHeight="1" x14ac:dyDescent="0.35">
      <c r="A75" s="60">
        <v>62</v>
      </c>
      <c r="B75" s="69"/>
      <c r="C75" s="69"/>
      <c r="D75" s="69"/>
      <c r="E75" s="70"/>
      <c r="F75" s="71"/>
      <c r="G75" s="69"/>
      <c r="H75" s="35">
        <f>'FIG 1'!N63</f>
        <v>0</v>
      </c>
      <c r="I75" s="35">
        <f>'FIG 2'!N63</f>
        <v>0</v>
      </c>
      <c r="J75" s="35">
        <f>'FIG 3'!N63</f>
        <v>0</v>
      </c>
      <c r="K75" s="36">
        <f t="shared" si="0"/>
        <v>0</v>
      </c>
      <c r="L75" s="36">
        <f t="shared" si="1"/>
        <v>0</v>
      </c>
      <c r="M75" s="37">
        <f>SUM('FIG 1'!Q63,'FIG 2'!Q63,'FIG 3'!Q63)</f>
        <v>0</v>
      </c>
      <c r="N75" s="36">
        <f t="shared" si="2"/>
        <v>0</v>
      </c>
    </row>
    <row r="76" spans="1:14" ht="25.5" customHeight="1" x14ac:dyDescent="0.35">
      <c r="A76" s="60">
        <v>63</v>
      </c>
      <c r="B76" s="69"/>
      <c r="C76" s="69"/>
      <c r="D76" s="69"/>
      <c r="E76" s="72"/>
      <c r="F76" s="71"/>
      <c r="G76" s="69"/>
      <c r="H76" s="35">
        <f>'FIG 1'!N64</f>
        <v>0</v>
      </c>
      <c r="I76" s="35">
        <f>'FIG 2'!N64</f>
        <v>0</v>
      </c>
      <c r="J76" s="35">
        <f>'FIG 3'!N64</f>
        <v>0</v>
      </c>
      <c r="K76" s="36">
        <f t="shared" si="0"/>
        <v>0</v>
      </c>
      <c r="L76" s="36">
        <f t="shared" si="1"/>
        <v>0</v>
      </c>
      <c r="M76" s="37">
        <f>SUM('FIG 1'!Q64,'FIG 2'!Q64,'FIG 3'!Q64)</f>
        <v>0</v>
      </c>
      <c r="N76" s="36">
        <f t="shared" si="2"/>
        <v>0</v>
      </c>
    </row>
    <row r="77" spans="1:14" ht="25.5" customHeight="1" x14ac:dyDescent="0.35">
      <c r="A77" s="60">
        <v>64</v>
      </c>
      <c r="B77" s="69"/>
      <c r="C77" s="69"/>
      <c r="D77" s="69"/>
      <c r="E77" s="72"/>
      <c r="F77" s="71"/>
      <c r="G77" s="69"/>
      <c r="H77" s="35">
        <f>'FIG 1'!N65</f>
        <v>0</v>
      </c>
      <c r="I77" s="35">
        <f>'FIG 2'!N65</f>
        <v>0</v>
      </c>
      <c r="J77" s="35">
        <f>'FIG 3'!N65</f>
        <v>0</v>
      </c>
      <c r="K77" s="36">
        <f t="shared" si="0"/>
        <v>0</v>
      </c>
      <c r="L77" s="36">
        <f t="shared" si="1"/>
        <v>0</v>
      </c>
      <c r="M77" s="37">
        <f>SUM('FIG 1'!Q65,'FIG 2'!Q65,'FIG 3'!Q65)</f>
        <v>0</v>
      </c>
      <c r="N77" s="36">
        <f t="shared" si="2"/>
        <v>0</v>
      </c>
    </row>
    <row r="78" spans="1:14" ht="25.5" customHeight="1" x14ac:dyDescent="0.35">
      <c r="A78" s="60">
        <v>65</v>
      </c>
      <c r="B78" s="69"/>
      <c r="C78" s="69"/>
      <c r="D78" s="69"/>
      <c r="E78" s="72"/>
      <c r="F78" s="71"/>
      <c r="G78" s="69"/>
      <c r="H78" s="35">
        <f>'FIG 1'!N66</f>
        <v>0</v>
      </c>
      <c r="I78" s="35">
        <f>'FIG 2'!N66</f>
        <v>0</v>
      </c>
      <c r="J78" s="35">
        <f>'FIG 3'!N66</f>
        <v>0</v>
      </c>
      <c r="K78" s="36">
        <f t="shared" si="0"/>
        <v>0</v>
      </c>
      <c r="L78" s="36">
        <f t="shared" si="1"/>
        <v>0</v>
      </c>
      <c r="M78" s="37">
        <f>SUM('FIG 1'!Q66,'FIG 2'!Q66,'FIG 3'!Q66)</f>
        <v>0</v>
      </c>
      <c r="N78" s="36">
        <f t="shared" si="2"/>
        <v>0</v>
      </c>
    </row>
    <row r="79" spans="1:14" ht="25.5" customHeight="1" x14ac:dyDescent="0.35">
      <c r="A79" s="60">
        <v>66</v>
      </c>
      <c r="B79" s="69"/>
      <c r="C79" s="69"/>
      <c r="D79" s="69"/>
      <c r="E79" s="72"/>
      <c r="F79" s="71"/>
      <c r="G79" s="69"/>
      <c r="H79" s="35">
        <f>'FIG 1'!N67</f>
        <v>0</v>
      </c>
      <c r="I79" s="35">
        <f>'FIG 2'!N67</f>
        <v>0</v>
      </c>
      <c r="J79" s="35">
        <f>'FIG 3'!N67</f>
        <v>0</v>
      </c>
      <c r="K79" s="36">
        <f t="shared" si="0"/>
        <v>0</v>
      </c>
      <c r="L79" s="36">
        <f t="shared" si="1"/>
        <v>0</v>
      </c>
      <c r="M79" s="37">
        <f>SUM('FIG 1'!Q67,'FIG 2'!Q67,'FIG 3'!Q67)</f>
        <v>0</v>
      </c>
      <c r="N79" s="36">
        <f t="shared" si="2"/>
        <v>0</v>
      </c>
    </row>
    <row r="80" spans="1:14" ht="25.5" customHeight="1" x14ac:dyDescent="0.35">
      <c r="A80" s="60">
        <v>67</v>
      </c>
      <c r="B80" s="69"/>
      <c r="C80" s="69"/>
      <c r="D80" s="69"/>
      <c r="E80" s="72"/>
      <c r="F80" s="71"/>
      <c r="G80" s="69"/>
      <c r="H80" s="35">
        <f>'FIG 1'!N68</f>
        <v>0</v>
      </c>
      <c r="I80" s="35">
        <f>'FIG 2'!N68</f>
        <v>0</v>
      </c>
      <c r="J80" s="35">
        <f>'FIG 3'!N68</f>
        <v>0</v>
      </c>
      <c r="K80" s="36">
        <f t="shared" si="0"/>
        <v>0</v>
      </c>
      <c r="L80" s="36">
        <f t="shared" si="1"/>
        <v>0</v>
      </c>
      <c r="M80" s="37">
        <f>SUM('FIG 1'!Q68,'FIG 2'!Q68,'FIG 3'!Q68)</f>
        <v>0</v>
      </c>
      <c r="N80" s="36">
        <f t="shared" si="2"/>
        <v>0</v>
      </c>
    </row>
    <row r="81" spans="1:14" ht="25.5" customHeight="1" x14ac:dyDescent="0.35">
      <c r="A81" s="75">
        <v>68</v>
      </c>
      <c r="B81" s="69"/>
      <c r="C81" s="69"/>
      <c r="D81" s="69"/>
      <c r="E81" s="72"/>
      <c r="F81" s="71"/>
      <c r="G81" s="69"/>
      <c r="H81" s="35">
        <f>'FIG 1'!N69</f>
        <v>0</v>
      </c>
      <c r="I81" s="35">
        <f>'FIG 2'!N69</f>
        <v>0</v>
      </c>
      <c r="J81" s="35">
        <f>'FIG 3'!N69</f>
        <v>0</v>
      </c>
      <c r="K81" s="36">
        <f t="shared" si="0"/>
        <v>0</v>
      </c>
      <c r="L81" s="36">
        <f t="shared" si="1"/>
        <v>0</v>
      </c>
      <c r="M81" s="37">
        <f>SUM('FIG 1'!Q69,'FIG 2'!Q69,'FIG 3'!Q69)</f>
        <v>0</v>
      </c>
      <c r="N81" s="36">
        <f t="shared" si="2"/>
        <v>0</v>
      </c>
    </row>
    <row r="82" spans="1:14" ht="25.5" customHeight="1" x14ac:dyDescent="0.35">
      <c r="A82" s="60">
        <v>69</v>
      </c>
      <c r="B82" s="69"/>
      <c r="C82" s="69"/>
      <c r="D82" s="69"/>
      <c r="E82" s="72"/>
      <c r="F82" s="71"/>
      <c r="G82" s="69"/>
      <c r="H82" s="35">
        <f>'FIG 1'!N70</f>
        <v>0</v>
      </c>
      <c r="I82" s="35">
        <f>'FIG 2'!N70</f>
        <v>0</v>
      </c>
      <c r="J82" s="35">
        <f>'FIG 3'!N70</f>
        <v>0</v>
      </c>
      <c r="K82" s="36">
        <f t="shared" si="0"/>
        <v>0</v>
      </c>
      <c r="L82" s="36">
        <f t="shared" si="1"/>
        <v>0</v>
      </c>
      <c r="M82" s="37">
        <f>SUM('FIG 1'!Q70,'FIG 2'!Q70,'FIG 3'!Q70)</f>
        <v>0</v>
      </c>
      <c r="N82" s="36">
        <f t="shared" si="2"/>
        <v>0</v>
      </c>
    </row>
    <row r="83" spans="1:14" ht="25.5" customHeight="1" x14ac:dyDescent="0.35">
      <c r="A83" s="60">
        <v>70</v>
      </c>
      <c r="B83" s="69"/>
      <c r="C83" s="69"/>
      <c r="D83" s="69"/>
      <c r="E83" s="72"/>
      <c r="F83" s="71"/>
      <c r="G83" s="69"/>
      <c r="H83" s="35">
        <f>'FIG 1'!N71</f>
        <v>0</v>
      </c>
      <c r="I83" s="35">
        <f>'FIG 2'!N71</f>
        <v>0</v>
      </c>
      <c r="J83" s="35">
        <f>'FIG 3'!N71</f>
        <v>0</v>
      </c>
      <c r="K83" s="36">
        <f t="shared" ref="K83:K114" si="3">SUM(H83:J83)</f>
        <v>0</v>
      </c>
      <c r="L83" s="36">
        <f t="shared" ref="L83:L114" si="4">ROUND((K83/$D$9)*10,4)</f>
        <v>0</v>
      </c>
      <c r="M83" s="37">
        <f>SUM('FIG 1'!Q71,'FIG 2'!Q71,'FIG 3'!Q71)</f>
        <v>0</v>
      </c>
      <c r="N83" s="36">
        <f t="shared" ref="N83:N114" si="5">L83-M83</f>
        <v>0</v>
      </c>
    </row>
    <row r="84" spans="1:14" ht="25.5" customHeight="1" x14ac:dyDescent="0.35">
      <c r="A84" s="60">
        <v>71</v>
      </c>
      <c r="B84" s="69"/>
      <c r="C84" s="69"/>
      <c r="D84" s="69"/>
      <c r="E84" s="72"/>
      <c r="F84" s="71"/>
      <c r="G84" s="69"/>
      <c r="H84" s="35">
        <f>'FIG 1'!N72</f>
        <v>0</v>
      </c>
      <c r="I84" s="35">
        <f>'FIG 2'!N72</f>
        <v>0</v>
      </c>
      <c r="J84" s="35">
        <f>'FIG 3'!N72</f>
        <v>0</v>
      </c>
      <c r="K84" s="36">
        <f t="shared" si="3"/>
        <v>0</v>
      </c>
      <c r="L84" s="36">
        <f t="shared" si="4"/>
        <v>0</v>
      </c>
      <c r="M84" s="37">
        <f>SUM('FIG 1'!Q72,'FIG 2'!Q72,'FIG 3'!Q72)</f>
        <v>0</v>
      </c>
      <c r="N84" s="36">
        <f t="shared" si="5"/>
        <v>0</v>
      </c>
    </row>
    <row r="85" spans="1:14" ht="25.5" customHeight="1" x14ac:dyDescent="0.35">
      <c r="A85" s="60">
        <v>72</v>
      </c>
      <c r="B85" s="69"/>
      <c r="C85" s="69"/>
      <c r="D85" s="69"/>
      <c r="E85" s="72"/>
      <c r="F85" s="71"/>
      <c r="G85" s="69"/>
      <c r="H85" s="35">
        <f>'FIG 1'!N73</f>
        <v>0</v>
      </c>
      <c r="I85" s="35">
        <f>'FIG 2'!N73</f>
        <v>0</v>
      </c>
      <c r="J85" s="35">
        <f>'FIG 3'!N73</f>
        <v>0</v>
      </c>
      <c r="K85" s="36">
        <f t="shared" si="3"/>
        <v>0</v>
      </c>
      <c r="L85" s="36">
        <f t="shared" si="4"/>
        <v>0</v>
      </c>
      <c r="M85" s="37">
        <f>SUM('FIG 1'!Q73,'FIG 2'!Q73,'FIG 3'!Q73)</f>
        <v>0</v>
      </c>
      <c r="N85" s="36">
        <f t="shared" si="5"/>
        <v>0</v>
      </c>
    </row>
    <row r="86" spans="1:14" ht="25.5" customHeight="1" x14ac:dyDescent="0.35">
      <c r="A86" s="60">
        <v>73</v>
      </c>
      <c r="B86" s="69"/>
      <c r="C86" s="69"/>
      <c r="D86" s="69"/>
      <c r="E86" s="72"/>
      <c r="F86" s="71"/>
      <c r="G86" s="69"/>
      <c r="H86" s="35">
        <f>'FIG 1'!N74</f>
        <v>0</v>
      </c>
      <c r="I86" s="35">
        <f>'FIG 2'!N74</f>
        <v>0</v>
      </c>
      <c r="J86" s="35">
        <f>'FIG 3'!N74</f>
        <v>0</v>
      </c>
      <c r="K86" s="36">
        <f t="shared" si="3"/>
        <v>0</v>
      </c>
      <c r="L86" s="36">
        <f t="shared" si="4"/>
        <v>0</v>
      </c>
      <c r="M86" s="37">
        <f>SUM('FIG 1'!Q74,'FIG 2'!Q74,'FIG 3'!Q74)</f>
        <v>0</v>
      </c>
      <c r="N86" s="36">
        <f t="shared" si="5"/>
        <v>0</v>
      </c>
    </row>
    <row r="87" spans="1:14" ht="25.5" customHeight="1" x14ac:dyDescent="0.35">
      <c r="A87" s="60">
        <v>74</v>
      </c>
      <c r="B87" s="69"/>
      <c r="C87" s="69"/>
      <c r="D87" s="69"/>
      <c r="E87" s="72"/>
      <c r="F87" s="71"/>
      <c r="G87" s="69"/>
      <c r="H87" s="35">
        <f>'FIG 1'!N75</f>
        <v>0</v>
      </c>
      <c r="I87" s="35">
        <f>'FIG 2'!N75</f>
        <v>0</v>
      </c>
      <c r="J87" s="35">
        <f>'FIG 3'!N75</f>
        <v>0</v>
      </c>
      <c r="K87" s="36">
        <f t="shared" si="3"/>
        <v>0</v>
      </c>
      <c r="L87" s="36">
        <f t="shared" si="4"/>
        <v>0</v>
      </c>
      <c r="M87" s="37">
        <f>SUM('FIG 1'!Q75,'FIG 2'!Q75,'FIG 3'!Q75)</f>
        <v>0</v>
      </c>
      <c r="N87" s="36">
        <f t="shared" si="5"/>
        <v>0</v>
      </c>
    </row>
    <row r="88" spans="1:14" ht="25.5" customHeight="1" x14ac:dyDescent="0.35">
      <c r="A88" s="60">
        <v>75</v>
      </c>
      <c r="B88" s="69"/>
      <c r="C88" s="69"/>
      <c r="D88" s="69"/>
      <c r="E88" s="72"/>
      <c r="F88" s="71"/>
      <c r="G88" s="69"/>
      <c r="H88" s="35">
        <f>'FIG 1'!N76</f>
        <v>0</v>
      </c>
      <c r="I88" s="35">
        <f>'FIG 2'!N76</f>
        <v>0</v>
      </c>
      <c r="J88" s="35">
        <f>'FIG 3'!N76</f>
        <v>0</v>
      </c>
      <c r="K88" s="36">
        <f t="shared" si="3"/>
        <v>0</v>
      </c>
      <c r="L88" s="36">
        <f t="shared" si="4"/>
        <v>0</v>
      </c>
      <c r="M88" s="37">
        <f>SUM('FIG 1'!Q76,'FIG 2'!Q76,'FIG 3'!Q76)</f>
        <v>0</v>
      </c>
      <c r="N88" s="36">
        <f t="shared" si="5"/>
        <v>0</v>
      </c>
    </row>
    <row r="89" spans="1:14" ht="25.5" customHeight="1" x14ac:dyDescent="0.35">
      <c r="A89" s="60">
        <v>76</v>
      </c>
      <c r="B89" s="69"/>
      <c r="C89" s="69"/>
      <c r="D89" s="69"/>
      <c r="E89" s="72"/>
      <c r="F89" s="71"/>
      <c r="G89" s="69"/>
      <c r="H89" s="35">
        <f>'FIG 1'!N77</f>
        <v>0</v>
      </c>
      <c r="I89" s="35">
        <f>'FIG 2'!N77</f>
        <v>0</v>
      </c>
      <c r="J89" s="35">
        <f>'FIG 3'!N77</f>
        <v>0</v>
      </c>
      <c r="K89" s="36">
        <f t="shared" si="3"/>
        <v>0</v>
      </c>
      <c r="L89" s="36">
        <f t="shared" si="4"/>
        <v>0</v>
      </c>
      <c r="M89" s="37">
        <f>SUM('FIG 1'!Q77,'FIG 2'!Q77,'FIG 3'!Q77)</f>
        <v>0</v>
      </c>
      <c r="N89" s="36">
        <f t="shared" si="5"/>
        <v>0</v>
      </c>
    </row>
    <row r="90" spans="1:14" ht="25.5" customHeight="1" x14ac:dyDescent="0.35">
      <c r="A90" s="60">
        <v>77</v>
      </c>
      <c r="B90" s="69"/>
      <c r="C90" s="69"/>
      <c r="D90" s="69"/>
      <c r="E90" s="72"/>
      <c r="F90" s="71"/>
      <c r="G90" s="69"/>
      <c r="H90" s="35">
        <f>'FIG 1'!N78</f>
        <v>0</v>
      </c>
      <c r="I90" s="35">
        <f>'FIG 2'!N78</f>
        <v>0</v>
      </c>
      <c r="J90" s="35">
        <f>'FIG 3'!N78</f>
        <v>0</v>
      </c>
      <c r="K90" s="36">
        <f t="shared" si="3"/>
        <v>0</v>
      </c>
      <c r="L90" s="36">
        <f t="shared" si="4"/>
        <v>0</v>
      </c>
      <c r="M90" s="37">
        <f>SUM('FIG 1'!Q78,'FIG 2'!Q78,'FIG 3'!Q78)</f>
        <v>0</v>
      </c>
      <c r="N90" s="36">
        <f t="shared" si="5"/>
        <v>0</v>
      </c>
    </row>
    <row r="91" spans="1:14" ht="25.5" customHeight="1" x14ac:dyDescent="0.35">
      <c r="A91" s="60">
        <v>78</v>
      </c>
      <c r="B91" s="69"/>
      <c r="C91" s="69"/>
      <c r="D91" s="69"/>
      <c r="E91" s="72"/>
      <c r="F91" s="71"/>
      <c r="G91" s="69"/>
      <c r="H91" s="35">
        <f>'FIG 1'!N79</f>
        <v>0</v>
      </c>
      <c r="I91" s="35">
        <f>'FIG 2'!N79</f>
        <v>0</v>
      </c>
      <c r="J91" s="35">
        <f>'FIG 3'!N79</f>
        <v>0</v>
      </c>
      <c r="K91" s="36">
        <f t="shared" si="3"/>
        <v>0</v>
      </c>
      <c r="L91" s="36">
        <f t="shared" si="4"/>
        <v>0</v>
      </c>
      <c r="M91" s="37">
        <f>SUM('FIG 1'!Q79,'FIG 2'!Q79,'FIG 3'!Q79)</f>
        <v>0</v>
      </c>
      <c r="N91" s="36">
        <f t="shared" si="5"/>
        <v>0</v>
      </c>
    </row>
    <row r="92" spans="1:14" ht="25.5" customHeight="1" x14ac:dyDescent="0.35">
      <c r="A92" s="60">
        <v>79</v>
      </c>
      <c r="B92" s="69"/>
      <c r="C92" s="69"/>
      <c r="D92" s="69"/>
      <c r="E92" s="70"/>
      <c r="F92" s="71"/>
      <c r="G92" s="69"/>
      <c r="H92" s="35">
        <f>'FIG 1'!N80</f>
        <v>0</v>
      </c>
      <c r="I92" s="35">
        <f>'FIG 2'!N80</f>
        <v>0</v>
      </c>
      <c r="J92" s="35">
        <f>'FIG 3'!N80</f>
        <v>0</v>
      </c>
      <c r="K92" s="36">
        <f t="shared" si="3"/>
        <v>0</v>
      </c>
      <c r="L92" s="36">
        <f t="shared" si="4"/>
        <v>0</v>
      </c>
      <c r="M92" s="37">
        <f>SUM('FIG 1'!Q80,'FIG 2'!Q80,'FIG 3'!Q80)</f>
        <v>0</v>
      </c>
      <c r="N92" s="36">
        <f t="shared" si="5"/>
        <v>0</v>
      </c>
    </row>
    <row r="93" spans="1:14" ht="25.5" customHeight="1" x14ac:dyDescent="0.35">
      <c r="A93" s="60">
        <v>80</v>
      </c>
      <c r="B93" s="69"/>
      <c r="C93" s="69"/>
      <c r="D93" s="69"/>
      <c r="E93" s="70"/>
      <c r="F93" s="71"/>
      <c r="G93" s="69"/>
      <c r="H93" s="35">
        <f>'FIG 1'!N81</f>
        <v>0</v>
      </c>
      <c r="I93" s="35">
        <f>'FIG 2'!N81</f>
        <v>0</v>
      </c>
      <c r="J93" s="35">
        <f>'FIG 3'!N81</f>
        <v>0</v>
      </c>
      <c r="K93" s="36">
        <f t="shared" si="3"/>
        <v>0</v>
      </c>
      <c r="L93" s="36">
        <f t="shared" si="4"/>
        <v>0</v>
      </c>
      <c r="M93" s="37">
        <f>SUM('FIG 1'!Q81,'FIG 2'!Q81,'FIG 3'!Q81)</f>
        <v>0</v>
      </c>
      <c r="N93" s="36">
        <f t="shared" si="5"/>
        <v>0</v>
      </c>
    </row>
    <row r="94" spans="1:14" ht="25.5" customHeight="1" x14ac:dyDescent="0.35">
      <c r="A94" s="60">
        <v>81</v>
      </c>
      <c r="B94" s="69"/>
      <c r="C94" s="69"/>
      <c r="D94" s="69"/>
      <c r="E94" s="70"/>
      <c r="F94" s="71"/>
      <c r="G94" s="69"/>
      <c r="H94" s="35">
        <f>'FIG 1'!N82</f>
        <v>0</v>
      </c>
      <c r="I94" s="35">
        <f>'FIG 2'!N82</f>
        <v>0</v>
      </c>
      <c r="J94" s="35">
        <f>'FIG 3'!N82</f>
        <v>0</v>
      </c>
      <c r="K94" s="36">
        <f t="shared" si="3"/>
        <v>0</v>
      </c>
      <c r="L94" s="36">
        <f t="shared" si="4"/>
        <v>0</v>
      </c>
      <c r="M94" s="37">
        <f>SUM('FIG 1'!Q82,'FIG 2'!Q82,'FIG 3'!Q82)</f>
        <v>0</v>
      </c>
      <c r="N94" s="36">
        <f t="shared" si="5"/>
        <v>0</v>
      </c>
    </row>
    <row r="95" spans="1:14" ht="25.5" customHeight="1" x14ac:dyDescent="0.35">
      <c r="A95" s="60">
        <v>82</v>
      </c>
      <c r="B95" s="69"/>
      <c r="C95" s="69"/>
      <c r="D95" s="69"/>
      <c r="E95" s="70"/>
      <c r="F95" s="71"/>
      <c r="G95" s="69"/>
      <c r="H95" s="35">
        <f>'FIG 1'!N83</f>
        <v>0</v>
      </c>
      <c r="I95" s="35">
        <f>'FIG 2'!N83</f>
        <v>0</v>
      </c>
      <c r="J95" s="35">
        <f>'FIG 3'!N83</f>
        <v>0</v>
      </c>
      <c r="K95" s="36">
        <f t="shared" si="3"/>
        <v>0</v>
      </c>
      <c r="L95" s="36">
        <f t="shared" si="4"/>
        <v>0</v>
      </c>
      <c r="M95" s="37">
        <f>SUM('FIG 1'!Q83,'FIG 2'!Q83,'FIG 3'!Q83)</f>
        <v>0</v>
      </c>
      <c r="N95" s="36">
        <f t="shared" si="5"/>
        <v>0</v>
      </c>
    </row>
    <row r="96" spans="1:14" ht="25.5" customHeight="1" x14ac:dyDescent="0.35">
      <c r="A96" s="60">
        <v>83</v>
      </c>
      <c r="B96" s="69"/>
      <c r="C96" s="69"/>
      <c r="D96" s="69"/>
      <c r="E96" s="70"/>
      <c r="F96" s="71"/>
      <c r="G96" s="69"/>
      <c r="H96" s="35">
        <f>'FIG 1'!N84</f>
        <v>0</v>
      </c>
      <c r="I96" s="35">
        <f>'FIG 2'!N84</f>
        <v>0</v>
      </c>
      <c r="J96" s="35">
        <f>'FIG 3'!N84</f>
        <v>0</v>
      </c>
      <c r="K96" s="36">
        <f t="shared" si="3"/>
        <v>0</v>
      </c>
      <c r="L96" s="36">
        <f t="shared" si="4"/>
        <v>0</v>
      </c>
      <c r="M96" s="37">
        <f>SUM('FIG 1'!Q84,'FIG 2'!Q84,'FIG 3'!Q84)</f>
        <v>0</v>
      </c>
      <c r="N96" s="36">
        <f t="shared" si="5"/>
        <v>0</v>
      </c>
    </row>
    <row r="97" spans="1:14" ht="25.5" customHeight="1" x14ac:dyDescent="0.35">
      <c r="A97" s="60">
        <v>84</v>
      </c>
      <c r="B97" s="69"/>
      <c r="C97" s="69"/>
      <c r="D97" s="69"/>
      <c r="E97" s="70"/>
      <c r="F97" s="71"/>
      <c r="G97" s="69"/>
      <c r="H97" s="35">
        <f>'FIG 1'!N85</f>
        <v>0</v>
      </c>
      <c r="I97" s="35">
        <f>'FIG 2'!N85</f>
        <v>0</v>
      </c>
      <c r="J97" s="35">
        <f>'FIG 3'!N85</f>
        <v>0</v>
      </c>
      <c r="K97" s="36">
        <f t="shared" si="3"/>
        <v>0</v>
      </c>
      <c r="L97" s="36">
        <f t="shared" si="4"/>
        <v>0</v>
      </c>
      <c r="M97" s="37">
        <f>SUM('FIG 1'!Q85,'FIG 2'!Q85,'FIG 3'!Q85)</f>
        <v>0</v>
      </c>
      <c r="N97" s="36">
        <f t="shared" si="5"/>
        <v>0</v>
      </c>
    </row>
    <row r="98" spans="1:14" ht="25.5" customHeight="1" x14ac:dyDescent="0.35">
      <c r="A98" s="60">
        <v>85</v>
      </c>
      <c r="B98" s="69"/>
      <c r="C98" s="69"/>
      <c r="D98" s="69"/>
      <c r="E98" s="70"/>
      <c r="F98" s="71"/>
      <c r="G98" s="69"/>
      <c r="H98" s="35">
        <f>'FIG 1'!N86</f>
        <v>0</v>
      </c>
      <c r="I98" s="35">
        <f>'FIG 2'!N86</f>
        <v>0</v>
      </c>
      <c r="J98" s="35">
        <f>'FIG 3'!N86</f>
        <v>0</v>
      </c>
      <c r="K98" s="36">
        <f t="shared" si="3"/>
        <v>0</v>
      </c>
      <c r="L98" s="36">
        <f t="shared" si="4"/>
        <v>0</v>
      </c>
      <c r="M98" s="37">
        <f>SUM('FIG 1'!Q86,'FIG 2'!Q86,'FIG 3'!Q86)</f>
        <v>0</v>
      </c>
      <c r="N98" s="36">
        <f t="shared" si="5"/>
        <v>0</v>
      </c>
    </row>
    <row r="99" spans="1:14" ht="25.5" customHeight="1" x14ac:dyDescent="0.35">
      <c r="A99" s="60">
        <v>86</v>
      </c>
      <c r="B99" s="69"/>
      <c r="C99" s="69"/>
      <c r="D99" s="69"/>
      <c r="E99" s="70"/>
      <c r="F99" s="71"/>
      <c r="G99" s="69"/>
      <c r="H99" s="35">
        <f>'FIG 1'!N87</f>
        <v>0</v>
      </c>
      <c r="I99" s="35">
        <f>'FIG 2'!N87</f>
        <v>0</v>
      </c>
      <c r="J99" s="35">
        <f>'FIG 3'!N87</f>
        <v>0</v>
      </c>
      <c r="K99" s="36">
        <f t="shared" si="3"/>
        <v>0</v>
      </c>
      <c r="L99" s="36">
        <f t="shared" si="4"/>
        <v>0</v>
      </c>
      <c r="M99" s="37">
        <f>SUM('FIG 1'!Q87,'FIG 2'!Q87,'FIG 3'!Q87)</f>
        <v>0</v>
      </c>
      <c r="N99" s="36">
        <f t="shared" si="5"/>
        <v>0</v>
      </c>
    </row>
    <row r="100" spans="1:14" ht="25.5" customHeight="1" x14ac:dyDescent="0.35">
      <c r="A100" s="60">
        <v>87</v>
      </c>
      <c r="B100" s="69"/>
      <c r="C100" s="69"/>
      <c r="D100" s="69"/>
      <c r="E100" s="70"/>
      <c r="F100" s="71"/>
      <c r="G100" s="69"/>
      <c r="H100" s="35">
        <f>'FIG 1'!N88</f>
        <v>0</v>
      </c>
      <c r="I100" s="35">
        <f>'FIG 2'!N88</f>
        <v>0</v>
      </c>
      <c r="J100" s="35">
        <f>'FIG 3'!N88</f>
        <v>0</v>
      </c>
      <c r="K100" s="36">
        <f t="shared" si="3"/>
        <v>0</v>
      </c>
      <c r="L100" s="36">
        <f t="shared" si="4"/>
        <v>0</v>
      </c>
      <c r="M100" s="37">
        <f>SUM('FIG 1'!Q88,'FIG 2'!Q88,'FIG 3'!Q88)</f>
        <v>0</v>
      </c>
      <c r="N100" s="36">
        <f t="shared" si="5"/>
        <v>0</v>
      </c>
    </row>
    <row r="101" spans="1:14" ht="21" x14ac:dyDescent="0.35">
      <c r="A101" s="60">
        <v>88</v>
      </c>
      <c r="B101" s="33"/>
      <c r="C101" s="33"/>
      <c r="D101" s="33"/>
      <c r="E101" s="33"/>
      <c r="F101" s="34"/>
      <c r="G101" s="34"/>
      <c r="H101" s="35">
        <f>'FIG 1'!N89</f>
        <v>0</v>
      </c>
      <c r="I101" s="35">
        <f>'FIG 2'!N89</f>
        <v>0</v>
      </c>
      <c r="J101" s="35">
        <f>'FIG 3'!N89</f>
        <v>0</v>
      </c>
      <c r="K101" s="36">
        <f t="shared" si="3"/>
        <v>0</v>
      </c>
      <c r="L101" s="36">
        <f t="shared" si="4"/>
        <v>0</v>
      </c>
      <c r="M101" s="37">
        <f>SUM('FIG 1'!Q89,'FIG 2'!Q89,'FIG 3'!Q89)</f>
        <v>0</v>
      </c>
      <c r="N101" s="36">
        <f t="shared" si="5"/>
        <v>0</v>
      </c>
    </row>
    <row r="102" spans="1:14" ht="21" x14ac:dyDescent="0.35">
      <c r="A102" s="60">
        <v>89</v>
      </c>
      <c r="B102" s="33"/>
      <c r="C102" s="33"/>
      <c r="D102" s="33"/>
      <c r="E102" s="33"/>
      <c r="F102" s="34"/>
      <c r="G102" s="34"/>
      <c r="H102" s="35">
        <f>'FIG 1'!N90</f>
        <v>0</v>
      </c>
      <c r="I102" s="35">
        <f>'FIG 2'!N90</f>
        <v>0</v>
      </c>
      <c r="J102" s="35">
        <f>'FIG 3'!N90</f>
        <v>0</v>
      </c>
      <c r="K102" s="36">
        <f t="shared" si="3"/>
        <v>0</v>
      </c>
      <c r="L102" s="36">
        <f t="shared" si="4"/>
        <v>0</v>
      </c>
      <c r="M102" s="37">
        <f>SUM('FIG 1'!Q90,'FIG 2'!Q90,'FIG 3'!Q90)</f>
        <v>0</v>
      </c>
      <c r="N102" s="36">
        <f t="shared" si="5"/>
        <v>0</v>
      </c>
    </row>
    <row r="103" spans="1:14" ht="21" x14ac:dyDescent="0.35">
      <c r="A103" s="60">
        <v>90</v>
      </c>
      <c r="B103" s="33"/>
      <c r="C103" s="33"/>
      <c r="D103" s="33"/>
      <c r="E103" s="33"/>
      <c r="F103" s="34"/>
      <c r="G103" s="34"/>
      <c r="H103" s="35">
        <f>'FIG 1'!N91</f>
        <v>0</v>
      </c>
      <c r="I103" s="35">
        <f>'FIG 2'!N91</f>
        <v>0</v>
      </c>
      <c r="J103" s="35">
        <f>'FIG 3'!N91</f>
        <v>0</v>
      </c>
      <c r="K103" s="36">
        <f t="shared" si="3"/>
        <v>0</v>
      </c>
      <c r="L103" s="36">
        <f t="shared" si="4"/>
        <v>0</v>
      </c>
      <c r="M103" s="37">
        <f>SUM('FIG 1'!Q91,'FIG 2'!Q91,'FIG 3'!Q91)</f>
        <v>0</v>
      </c>
      <c r="N103" s="36">
        <f t="shared" si="5"/>
        <v>0</v>
      </c>
    </row>
    <row r="104" spans="1:14" ht="21" x14ac:dyDescent="0.35">
      <c r="A104" s="60">
        <v>91</v>
      </c>
      <c r="B104" s="33"/>
      <c r="C104" s="33"/>
      <c r="D104" s="33"/>
      <c r="E104" s="33"/>
      <c r="F104" s="34"/>
      <c r="G104" s="34"/>
      <c r="H104" s="35">
        <f>'FIG 1'!N92</f>
        <v>0</v>
      </c>
      <c r="I104" s="35">
        <f>'FIG 2'!N92</f>
        <v>0</v>
      </c>
      <c r="J104" s="35">
        <f>'FIG 3'!N92</f>
        <v>0</v>
      </c>
      <c r="K104" s="36">
        <f t="shared" si="3"/>
        <v>0</v>
      </c>
      <c r="L104" s="36">
        <f t="shared" si="4"/>
        <v>0</v>
      </c>
      <c r="M104" s="37">
        <f>SUM('FIG 1'!Q92,'FIG 2'!Q92,'FIG 3'!Q92)</f>
        <v>0</v>
      </c>
      <c r="N104" s="36">
        <f t="shared" si="5"/>
        <v>0</v>
      </c>
    </row>
    <row r="105" spans="1:14" ht="21" x14ac:dyDescent="0.35">
      <c r="A105" s="60">
        <v>92</v>
      </c>
      <c r="B105" s="33"/>
      <c r="C105" s="33"/>
      <c r="D105" s="33"/>
      <c r="E105" s="33"/>
      <c r="F105" s="34"/>
      <c r="G105" s="34"/>
      <c r="H105" s="35">
        <f>'FIG 1'!N93</f>
        <v>0</v>
      </c>
      <c r="I105" s="35">
        <f>'FIG 2'!N93</f>
        <v>0</v>
      </c>
      <c r="J105" s="35">
        <f>'FIG 3'!N93</f>
        <v>0</v>
      </c>
      <c r="K105" s="36">
        <f t="shared" si="3"/>
        <v>0</v>
      </c>
      <c r="L105" s="36">
        <f t="shared" si="4"/>
        <v>0</v>
      </c>
      <c r="M105" s="37">
        <f>SUM('FIG 1'!Q93,'FIG 2'!Q93,'FIG 3'!Q93)</f>
        <v>0</v>
      </c>
      <c r="N105" s="36">
        <f t="shared" si="5"/>
        <v>0</v>
      </c>
    </row>
    <row r="106" spans="1:14" ht="21" x14ac:dyDescent="0.35">
      <c r="A106" s="60">
        <v>93</v>
      </c>
      <c r="B106" s="33"/>
      <c r="C106" s="33"/>
      <c r="D106" s="33"/>
      <c r="E106" s="33"/>
      <c r="F106" s="34"/>
      <c r="G106" s="34"/>
      <c r="H106" s="35">
        <f>'FIG 1'!N94</f>
        <v>0</v>
      </c>
      <c r="I106" s="35">
        <f>'FIG 2'!N94</f>
        <v>0</v>
      </c>
      <c r="J106" s="35">
        <f>'FIG 3'!N94</f>
        <v>0</v>
      </c>
      <c r="K106" s="36">
        <f t="shared" si="3"/>
        <v>0</v>
      </c>
      <c r="L106" s="36">
        <f t="shared" si="4"/>
        <v>0</v>
      </c>
      <c r="M106" s="37">
        <f>SUM('FIG 1'!Q94,'FIG 2'!Q94,'FIG 3'!Q94)</f>
        <v>0</v>
      </c>
      <c r="N106" s="36">
        <f t="shared" si="5"/>
        <v>0</v>
      </c>
    </row>
    <row r="107" spans="1:14" ht="21" x14ac:dyDescent="0.35">
      <c r="A107" s="60">
        <v>94</v>
      </c>
      <c r="B107" s="33"/>
      <c r="C107" s="33"/>
      <c r="D107" s="33"/>
      <c r="E107" s="33"/>
      <c r="F107" s="34"/>
      <c r="G107" s="34"/>
      <c r="H107" s="35">
        <f>'FIG 1'!N95</f>
        <v>0</v>
      </c>
      <c r="I107" s="35">
        <f>'FIG 2'!N95</f>
        <v>0</v>
      </c>
      <c r="J107" s="35">
        <f>'FIG 3'!N95</f>
        <v>0</v>
      </c>
      <c r="K107" s="36">
        <f t="shared" si="3"/>
        <v>0</v>
      </c>
      <c r="L107" s="36">
        <f t="shared" si="4"/>
        <v>0</v>
      </c>
      <c r="M107" s="37">
        <f>SUM('FIG 1'!Q95,'FIG 2'!Q95,'FIG 3'!Q95)</f>
        <v>0</v>
      </c>
      <c r="N107" s="36">
        <f t="shared" si="5"/>
        <v>0</v>
      </c>
    </row>
    <row r="108" spans="1:14" ht="21" x14ac:dyDescent="0.35">
      <c r="A108" s="60">
        <v>95</v>
      </c>
      <c r="B108" s="33"/>
      <c r="C108" s="33"/>
      <c r="D108" s="33"/>
      <c r="E108" s="33"/>
      <c r="F108" s="34"/>
      <c r="G108" s="34"/>
      <c r="H108" s="35">
        <f>'FIG 1'!N96</f>
        <v>0</v>
      </c>
      <c r="I108" s="35">
        <f>'FIG 2'!N96</f>
        <v>0</v>
      </c>
      <c r="J108" s="35">
        <f>'FIG 3'!N96</f>
        <v>0</v>
      </c>
      <c r="K108" s="36">
        <f t="shared" si="3"/>
        <v>0</v>
      </c>
      <c r="L108" s="36">
        <f t="shared" si="4"/>
        <v>0</v>
      </c>
      <c r="M108" s="37">
        <f>SUM('FIG 1'!Q96,'FIG 2'!Q96,'FIG 3'!Q96)</f>
        <v>0</v>
      </c>
      <c r="N108" s="36">
        <f t="shared" si="5"/>
        <v>0</v>
      </c>
    </row>
    <row r="109" spans="1:14" ht="21" x14ac:dyDescent="0.35">
      <c r="A109" s="60">
        <v>96</v>
      </c>
      <c r="B109" s="33"/>
      <c r="C109" s="33"/>
      <c r="D109" s="33"/>
      <c r="E109" s="33"/>
      <c r="F109" s="34"/>
      <c r="G109" s="34"/>
      <c r="H109" s="35">
        <f>'FIG 1'!N97</f>
        <v>0</v>
      </c>
      <c r="I109" s="35">
        <f>'FIG 2'!N97</f>
        <v>0</v>
      </c>
      <c r="J109" s="35">
        <f>'FIG 3'!N97</f>
        <v>0</v>
      </c>
      <c r="K109" s="36">
        <f t="shared" si="3"/>
        <v>0</v>
      </c>
      <c r="L109" s="36">
        <f t="shared" si="4"/>
        <v>0</v>
      </c>
      <c r="M109" s="37">
        <f>SUM('FIG 1'!Q97,'FIG 2'!Q97,'FIG 3'!Q97)</f>
        <v>0</v>
      </c>
      <c r="N109" s="36">
        <f t="shared" si="5"/>
        <v>0</v>
      </c>
    </row>
    <row r="110" spans="1:14" ht="21" x14ac:dyDescent="0.35">
      <c r="A110" s="60">
        <v>97</v>
      </c>
      <c r="B110" s="33"/>
      <c r="C110" s="33"/>
      <c r="D110" s="33"/>
      <c r="E110" s="33"/>
      <c r="F110" s="34"/>
      <c r="G110" s="34"/>
      <c r="H110" s="35">
        <f>'FIG 1'!N98</f>
        <v>0</v>
      </c>
      <c r="I110" s="35">
        <f>'FIG 2'!N98</f>
        <v>0</v>
      </c>
      <c r="J110" s="35">
        <f>'FIG 3'!N98</f>
        <v>0</v>
      </c>
      <c r="K110" s="36">
        <f t="shared" si="3"/>
        <v>0</v>
      </c>
      <c r="L110" s="36">
        <f t="shared" si="4"/>
        <v>0</v>
      </c>
      <c r="M110" s="37">
        <f>SUM('FIG 1'!Q98,'FIG 2'!Q98,'FIG 3'!Q98)</f>
        <v>0</v>
      </c>
      <c r="N110" s="36">
        <f t="shared" si="5"/>
        <v>0</v>
      </c>
    </row>
    <row r="111" spans="1:14" ht="21" x14ac:dyDescent="0.35">
      <c r="A111" s="60">
        <v>98</v>
      </c>
      <c r="B111" s="33"/>
      <c r="C111" s="33"/>
      <c r="D111" s="33"/>
      <c r="E111" s="33"/>
      <c r="F111" s="34"/>
      <c r="G111" s="34"/>
      <c r="H111" s="35">
        <f>'FIG 1'!N99</f>
        <v>0</v>
      </c>
      <c r="I111" s="35">
        <f>'FIG 2'!N99</f>
        <v>0</v>
      </c>
      <c r="J111" s="35">
        <f>'FIG 3'!N99</f>
        <v>0</v>
      </c>
      <c r="K111" s="36">
        <f t="shared" si="3"/>
        <v>0</v>
      </c>
      <c r="L111" s="36">
        <f t="shared" si="4"/>
        <v>0</v>
      </c>
      <c r="M111" s="37">
        <f>SUM('FIG 1'!Q99,'FIG 2'!Q99,'FIG 3'!Q99)</f>
        <v>0</v>
      </c>
      <c r="N111" s="36">
        <f t="shared" si="5"/>
        <v>0</v>
      </c>
    </row>
    <row r="112" spans="1:14" ht="21" x14ac:dyDescent="0.35">
      <c r="A112" s="60">
        <v>99</v>
      </c>
      <c r="B112" s="33"/>
      <c r="C112" s="33"/>
      <c r="D112" s="33"/>
      <c r="E112" s="33"/>
      <c r="F112" s="34"/>
      <c r="G112" s="34"/>
      <c r="H112" s="35">
        <f>'FIG 1'!N100</f>
        <v>0</v>
      </c>
      <c r="I112" s="35">
        <f>'FIG 2'!N100</f>
        <v>0</v>
      </c>
      <c r="J112" s="35">
        <f>'FIG 3'!N100</f>
        <v>0</v>
      </c>
      <c r="K112" s="36">
        <f t="shared" si="3"/>
        <v>0</v>
      </c>
      <c r="L112" s="36">
        <f t="shared" si="4"/>
        <v>0</v>
      </c>
      <c r="M112" s="37">
        <f>SUM('FIG 1'!Q100,'FIG 2'!Q100,'FIG 3'!Q100)</f>
        <v>0</v>
      </c>
      <c r="N112" s="36">
        <f t="shared" si="5"/>
        <v>0</v>
      </c>
    </row>
    <row r="113" spans="1:14" ht="21" x14ac:dyDescent="0.35">
      <c r="A113" s="60">
        <v>100</v>
      </c>
      <c r="B113" s="33"/>
      <c r="C113" s="33"/>
      <c r="D113" s="33"/>
      <c r="E113" s="33"/>
      <c r="F113" s="34"/>
      <c r="G113" s="34"/>
      <c r="H113" s="35">
        <f>'FIG 1'!N101</f>
        <v>0</v>
      </c>
      <c r="I113" s="35">
        <f>'FIG 2'!N101</f>
        <v>0</v>
      </c>
      <c r="J113" s="35">
        <f>'FIG 3'!N101</f>
        <v>0</v>
      </c>
      <c r="K113" s="36">
        <f t="shared" si="3"/>
        <v>0</v>
      </c>
      <c r="L113" s="36">
        <f t="shared" si="4"/>
        <v>0</v>
      </c>
      <c r="M113" s="37">
        <f>SUM('FIG 1'!Q101,'FIG 2'!Q101,'FIG 3'!Q101)</f>
        <v>0</v>
      </c>
      <c r="N113" s="36">
        <f t="shared" si="5"/>
        <v>0</v>
      </c>
    </row>
    <row r="114" spans="1:14" ht="21" x14ac:dyDescent="0.35">
      <c r="A114" s="60">
        <v>101</v>
      </c>
      <c r="B114" s="33"/>
      <c r="C114" s="33"/>
      <c r="D114" s="33"/>
      <c r="E114" s="33"/>
      <c r="F114" s="34"/>
      <c r="G114" s="34"/>
      <c r="H114" s="35">
        <f>'FIG 1'!N102</f>
        <v>0</v>
      </c>
      <c r="I114" s="35">
        <f>'FIG 2'!N102</f>
        <v>0</v>
      </c>
      <c r="J114" s="35">
        <f>'FIG 3'!N102</f>
        <v>0</v>
      </c>
      <c r="K114" s="36">
        <f t="shared" si="3"/>
        <v>0</v>
      </c>
      <c r="L114" s="36">
        <f t="shared" si="4"/>
        <v>0</v>
      </c>
      <c r="M114" s="37">
        <f>SUM('FIG 1'!Q102,'FIG 2'!Q102,'FIG 3'!Q102)</f>
        <v>0</v>
      </c>
      <c r="N114" s="36">
        <f t="shared" si="5"/>
        <v>0</v>
      </c>
    </row>
    <row r="115" spans="1:14" ht="21" x14ac:dyDescent="0.35">
      <c r="A115" s="60">
        <v>102</v>
      </c>
      <c r="B115" s="33"/>
      <c r="C115" s="33"/>
      <c r="D115" s="33"/>
      <c r="E115" s="33"/>
      <c r="F115" s="34"/>
      <c r="G115" s="34"/>
      <c r="H115" s="35">
        <f>'FIG 1'!N103</f>
        <v>0</v>
      </c>
      <c r="I115" s="35">
        <f>'FIG 2'!N103</f>
        <v>0</v>
      </c>
      <c r="J115" s="35">
        <f>'FIG 3'!N103</f>
        <v>0</v>
      </c>
      <c r="K115" s="36">
        <f t="shared" ref="K115:K146" si="6">SUM(H115:J115)</f>
        <v>0</v>
      </c>
      <c r="L115" s="36">
        <f t="shared" ref="L115:L146" si="7">ROUND((K115/$D$9)*10,4)</f>
        <v>0</v>
      </c>
      <c r="M115" s="37">
        <f>SUM('FIG 1'!Q103,'FIG 2'!Q103,'FIG 3'!Q103)</f>
        <v>0</v>
      </c>
      <c r="N115" s="36">
        <f t="shared" ref="N115:N146" si="8">L115-M115</f>
        <v>0</v>
      </c>
    </row>
    <row r="116" spans="1:14" ht="21" x14ac:dyDescent="0.35">
      <c r="A116" s="60">
        <v>103</v>
      </c>
      <c r="B116" s="33"/>
      <c r="C116" s="33"/>
      <c r="D116" s="33"/>
      <c r="E116" s="33"/>
      <c r="F116" s="34"/>
      <c r="G116" s="34"/>
      <c r="H116" s="35">
        <f>'FIG 1'!N104</f>
        <v>0</v>
      </c>
      <c r="I116" s="35">
        <f>'FIG 2'!N104</f>
        <v>0</v>
      </c>
      <c r="J116" s="35">
        <f>'FIG 3'!N104</f>
        <v>0</v>
      </c>
      <c r="K116" s="36">
        <f t="shared" si="6"/>
        <v>0</v>
      </c>
      <c r="L116" s="36">
        <f t="shared" si="7"/>
        <v>0</v>
      </c>
      <c r="M116" s="37">
        <f>SUM('FIG 1'!Q104,'FIG 2'!Q104,'FIG 3'!Q104)</f>
        <v>0</v>
      </c>
      <c r="N116" s="36">
        <f t="shared" si="8"/>
        <v>0</v>
      </c>
    </row>
    <row r="117" spans="1:14" ht="21" x14ac:dyDescent="0.35">
      <c r="A117" s="60">
        <v>104</v>
      </c>
      <c r="B117" s="33"/>
      <c r="C117" s="33"/>
      <c r="D117" s="33"/>
      <c r="E117" s="33"/>
      <c r="F117" s="34"/>
      <c r="G117" s="34"/>
      <c r="H117" s="35">
        <f>'FIG 1'!N105</f>
        <v>0</v>
      </c>
      <c r="I117" s="35">
        <f>'FIG 2'!N105</f>
        <v>0</v>
      </c>
      <c r="J117" s="35">
        <f>'FIG 3'!N105</f>
        <v>0</v>
      </c>
      <c r="K117" s="36">
        <f t="shared" si="6"/>
        <v>0</v>
      </c>
      <c r="L117" s="36">
        <f t="shared" si="7"/>
        <v>0</v>
      </c>
      <c r="M117" s="37">
        <f>SUM('FIG 1'!Q105,'FIG 2'!Q105,'FIG 3'!Q105)</f>
        <v>0</v>
      </c>
      <c r="N117" s="36">
        <f t="shared" si="8"/>
        <v>0</v>
      </c>
    </row>
    <row r="118" spans="1:14" ht="21" x14ac:dyDescent="0.35">
      <c r="A118" s="60">
        <v>105</v>
      </c>
      <c r="B118" s="33"/>
      <c r="C118" s="33"/>
      <c r="D118" s="33"/>
      <c r="E118" s="33"/>
      <c r="F118" s="34"/>
      <c r="G118" s="34"/>
      <c r="H118" s="35">
        <f>'FIG 1'!N106</f>
        <v>0</v>
      </c>
      <c r="I118" s="35">
        <f>'FIG 2'!N106</f>
        <v>0</v>
      </c>
      <c r="J118" s="35">
        <f>'FIG 3'!N106</f>
        <v>0</v>
      </c>
      <c r="K118" s="36">
        <f t="shared" si="6"/>
        <v>0</v>
      </c>
      <c r="L118" s="36">
        <f t="shared" si="7"/>
        <v>0</v>
      </c>
      <c r="M118" s="37">
        <f>SUM('FIG 1'!Q106,'FIG 2'!Q106,'FIG 3'!Q106)</f>
        <v>0</v>
      </c>
      <c r="N118" s="36">
        <f t="shared" si="8"/>
        <v>0</v>
      </c>
    </row>
    <row r="119" spans="1:14" ht="21" x14ac:dyDescent="0.35">
      <c r="A119" s="60">
        <v>106</v>
      </c>
      <c r="B119" s="33"/>
      <c r="C119" s="33"/>
      <c r="D119" s="33"/>
      <c r="E119" s="33"/>
      <c r="F119" s="34"/>
      <c r="G119" s="34"/>
      <c r="H119" s="35">
        <f>'FIG 1'!N107</f>
        <v>0</v>
      </c>
      <c r="I119" s="35">
        <f>'FIG 2'!N107</f>
        <v>0</v>
      </c>
      <c r="J119" s="35">
        <f>'FIG 3'!N107</f>
        <v>0</v>
      </c>
      <c r="K119" s="36">
        <f t="shared" si="6"/>
        <v>0</v>
      </c>
      <c r="L119" s="36">
        <f t="shared" si="7"/>
        <v>0</v>
      </c>
      <c r="M119" s="37">
        <f>SUM('FIG 1'!Q107,'FIG 2'!Q107,'FIG 3'!Q107)</f>
        <v>0</v>
      </c>
      <c r="N119" s="36">
        <f t="shared" si="8"/>
        <v>0</v>
      </c>
    </row>
    <row r="120" spans="1:14" ht="21" x14ac:dyDescent="0.35">
      <c r="A120" s="60">
        <v>107</v>
      </c>
      <c r="B120" s="33"/>
      <c r="C120" s="33"/>
      <c r="D120" s="33"/>
      <c r="E120" s="33"/>
      <c r="F120" s="34"/>
      <c r="G120" s="34"/>
      <c r="H120" s="35">
        <f>'FIG 1'!N108</f>
        <v>0</v>
      </c>
      <c r="I120" s="35">
        <f>'FIG 2'!N108</f>
        <v>0</v>
      </c>
      <c r="J120" s="35">
        <f>'FIG 3'!N108</f>
        <v>0</v>
      </c>
      <c r="K120" s="36">
        <f t="shared" si="6"/>
        <v>0</v>
      </c>
      <c r="L120" s="36">
        <f t="shared" si="7"/>
        <v>0</v>
      </c>
      <c r="M120" s="37">
        <f>SUM('FIG 1'!Q108,'FIG 2'!Q108,'FIG 3'!Q108)</f>
        <v>0</v>
      </c>
      <c r="N120" s="36">
        <f t="shared" si="8"/>
        <v>0</v>
      </c>
    </row>
    <row r="121" spans="1:14" ht="21" x14ac:dyDescent="0.35">
      <c r="A121" s="60">
        <v>108</v>
      </c>
      <c r="B121" s="33"/>
      <c r="C121" s="33"/>
      <c r="D121" s="33"/>
      <c r="E121" s="33"/>
      <c r="F121" s="34"/>
      <c r="G121" s="34"/>
      <c r="H121" s="35">
        <f>'FIG 1'!N109</f>
        <v>0</v>
      </c>
      <c r="I121" s="35">
        <f>'FIG 2'!N109</f>
        <v>0</v>
      </c>
      <c r="J121" s="35">
        <f>'FIG 3'!N109</f>
        <v>0</v>
      </c>
      <c r="K121" s="36">
        <f t="shared" si="6"/>
        <v>0</v>
      </c>
      <c r="L121" s="36">
        <f t="shared" si="7"/>
        <v>0</v>
      </c>
      <c r="M121" s="37">
        <f>SUM('FIG 1'!Q109,'FIG 2'!Q109,'FIG 3'!Q109)</f>
        <v>0</v>
      </c>
      <c r="N121" s="36">
        <f t="shared" si="8"/>
        <v>0</v>
      </c>
    </row>
    <row r="122" spans="1:14" ht="21" x14ac:dyDescent="0.35">
      <c r="A122" s="60">
        <v>109</v>
      </c>
      <c r="B122" s="33"/>
      <c r="C122" s="33"/>
      <c r="D122" s="33"/>
      <c r="E122" s="33"/>
      <c r="F122" s="34"/>
      <c r="G122" s="34"/>
      <c r="H122" s="35">
        <f>'FIG 1'!N110</f>
        <v>0</v>
      </c>
      <c r="I122" s="35">
        <f>'FIG 2'!N110</f>
        <v>0</v>
      </c>
      <c r="J122" s="35">
        <f>'FIG 3'!N110</f>
        <v>0</v>
      </c>
      <c r="K122" s="36">
        <f t="shared" si="6"/>
        <v>0</v>
      </c>
      <c r="L122" s="36">
        <f t="shared" si="7"/>
        <v>0</v>
      </c>
      <c r="M122" s="37">
        <f>SUM('FIG 1'!Q110,'FIG 2'!Q110,'FIG 3'!Q110)</f>
        <v>0</v>
      </c>
      <c r="N122" s="36">
        <f t="shared" si="8"/>
        <v>0</v>
      </c>
    </row>
    <row r="123" spans="1:14" ht="21" x14ac:dyDescent="0.35">
      <c r="A123" s="60">
        <v>110</v>
      </c>
      <c r="B123" s="33"/>
      <c r="C123" s="33"/>
      <c r="D123" s="33"/>
      <c r="E123" s="33"/>
      <c r="F123" s="34"/>
      <c r="G123" s="34"/>
      <c r="H123" s="35">
        <f>'FIG 1'!N111</f>
        <v>0</v>
      </c>
      <c r="I123" s="35">
        <f>'FIG 2'!N111</f>
        <v>0</v>
      </c>
      <c r="J123" s="35">
        <f>'FIG 3'!N111</f>
        <v>0</v>
      </c>
      <c r="K123" s="36">
        <f t="shared" si="6"/>
        <v>0</v>
      </c>
      <c r="L123" s="36">
        <f t="shared" si="7"/>
        <v>0</v>
      </c>
      <c r="M123" s="37">
        <f>SUM('FIG 1'!Q111,'FIG 2'!Q111,'FIG 3'!Q111)</f>
        <v>0</v>
      </c>
      <c r="N123" s="36">
        <f t="shared" si="8"/>
        <v>0</v>
      </c>
    </row>
  </sheetData>
  <autoFilter ref="B13:N123">
    <sortState ref="B14:N123">
      <sortCondition descending="1" ref="N13"/>
    </sortState>
  </autoFilter>
  <mergeCells count="2">
    <mergeCell ref="A1:N1"/>
    <mergeCell ref="G2:H2"/>
  </mergeCells>
  <dataValidations count="3">
    <dataValidation type="list" allowBlank="1" showInputMessage="1" showErrorMessage="1" sqref="G84:G100 G14:G82">
      <formula1>$N$2:$N$3</formula1>
    </dataValidation>
    <dataValidation type="list" allowBlank="1" showInputMessage="1" showErrorMessage="1" sqref="E14:E100">
      <formula1>$M$2:$M$5</formula1>
    </dataValidation>
    <dataValidation type="list" allowBlank="1" showInputMessage="1" showErrorMessage="1" sqref="D14:D100">
      <formula1>#REF!</formula1>
    </dataValidation>
  </dataValidations>
  <printOptions horizontalCentered="1"/>
  <pageMargins left="0.59055118110236227" right="0.43307086614173229" top="0.6692913385826772" bottom="0.6692913385826772" header="0.23622047244094491" footer="0.39370078740157483"/>
  <pageSetup paperSize="9" scale="40" fitToHeight="3" orientation="portrait" r:id="rId1"/>
  <headerFooter alignWithMargins="0">
    <oddFooter>&amp;L&amp;F&amp;C&amp;"Arial Narrow,Bold"&amp;16&amp;D &amp;T&amp;RRichard Crisp</oddFooter>
  </headerFooter>
  <rowBreaks count="1" manualBreakCount="1">
    <brk id="69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" zoomScale="85" zoomScaleNormal="85" workbookViewId="0">
      <selection activeCell="H10" sqref="H10"/>
    </sheetView>
  </sheetViews>
  <sheetFormatPr defaultRowHeight="12.75" x14ac:dyDescent="0.2"/>
  <cols>
    <col min="1" max="1" width="15.5703125" style="83" customWidth="1"/>
    <col min="2" max="2" width="15.85546875" style="83" customWidth="1"/>
    <col min="3" max="3" width="9.140625" style="83"/>
    <col min="4" max="4" width="13.5703125" style="83" customWidth="1"/>
    <col min="5" max="6" width="13.7109375" style="83" customWidth="1"/>
    <col min="7" max="7" width="24.7109375" style="83" customWidth="1"/>
    <col min="8" max="8" width="22.28515625" style="83" customWidth="1"/>
    <col min="9" max="9" width="14.28515625" style="83" customWidth="1"/>
    <col min="10" max="16384" width="9.140625" style="83"/>
  </cols>
  <sheetData>
    <row r="1" spans="1:9" ht="25.5" x14ac:dyDescent="0.35">
      <c r="A1" s="94" t="s">
        <v>116</v>
      </c>
      <c r="C1" s="66"/>
      <c r="G1" s="114" t="s">
        <v>117</v>
      </c>
    </row>
    <row r="2" spans="1:9" ht="21" x14ac:dyDescent="0.35">
      <c r="A2" s="90"/>
      <c r="C2" s="66"/>
    </row>
    <row r="3" spans="1:9" ht="21" x14ac:dyDescent="0.2">
      <c r="A3" s="90"/>
      <c r="E3" s="96"/>
    </row>
    <row r="4" spans="1:9" ht="46.5" x14ac:dyDescent="0.35">
      <c r="A4" s="99" t="s">
        <v>62</v>
      </c>
      <c r="B4" s="99" t="s">
        <v>65</v>
      </c>
      <c r="C4" s="99" t="s">
        <v>27</v>
      </c>
      <c r="D4" s="99" t="s">
        <v>63</v>
      </c>
      <c r="E4" s="56" t="s">
        <v>42</v>
      </c>
      <c r="F4" s="54" t="s">
        <v>30</v>
      </c>
      <c r="G4" s="101" t="s">
        <v>31</v>
      </c>
      <c r="H4" s="102" t="s">
        <v>33</v>
      </c>
    </row>
    <row r="5" spans="1:9" ht="21" x14ac:dyDescent="0.35">
      <c r="A5" s="97">
        <v>1</v>
      </c>
      <c r="B5" s="97">
        <v>10</v>
      </c>
      <c r="C5" s="105" t="str">
        <f>VLOOKUP(G5,FIGURES!$B$14:$F$100,2,FALSE)</f>
        <v>gssc</v>
      </c>
      <c r="D5" s="105" t="str">
        <f>VLOOKUP(G5,FIGURES!$B$14:$F$100,3,FALSE)</f>
        <v>I/C</v>
      </c>
      <c r="E5" s="105">
        <f>VLOOKUP(G5,FIGURES!$B$14:$F$100,4,FALSE)</f>
        <v>844189</v>
      </c>
      <c r="F5" s="106">
        <f>VLOOKUP(G5,FIGURES!$B$14:$F$100,5,FALSE)</f>
        <v>36202</v>
      </c>
      <c r="G5" s="127" t="s">
        <v>102</v>
      </c>
      <c r="H5" s="107">
        <f>VLOOKUP(G5,FIGURES!$B$13:$N$100,13,FALSE)</f>
        <v>56.235700000000001</v>
      </c>
      <c r="I5" s="128"/>
    </row>
    <row r="6" spans="1:9" ht="21" x14ac:dyDescent="0.35">
      <c r="A6" s="97">
        <v>2</v>
      </c>
      <c r="B6" s="97">
        <v>11</v>
      </c>
      <c r="C6" s="105" t="str">
        <f>VLOOKUP(G6,FIGURES!$B$14:$F$100,2,FALSE)</f>
        <v>rug</v>
      </c>
      <c r="D6" s="105" t="str">
        <f>VLOOKUP(G6,FIGURES!$B$14:$F$100,3,FALSE)</f>
        <v>W/I/C</v>
      </c>
      <c r="E6" s="105">
        <f>VLOOKUP(G6,FIGURES!$B$14:$F$100,4,FALSE)</f>
        <v>784849</v>
      </c>
      <c r="F6" s="106">
        <f>VLOOKUP(G6,FIGURES!$B$14:$F$100,5,FALSE)</f>
        <v>36706</v>
      </c>
      <c r="G6" s="127" t="s">
        <v>98</v>
      </c>
      <c r="H6" s="107">
        <f>VLOOKUP(G6,FIGURES!$B$13:$N$100,13,FALSE)</f>
        <v>55.9026</v>
      </c>
      <c r="I6" s="128"/>
    </row>
    <row r="7" spans="1:9" ht="21" x14ac:dyDescent="0.35">
      <c r="A7" s="97">
        <v>3</v>
      </c>
      <c r="B7" s="97">
        <v>5</v>
      </c>
      <c r="C7" s="105" t="str">
        <f>VLOOKUP(G7,FIGURES!$B$14:$F$100,2,FALSE)</f>
        <v>COP</v>
      </c>
      <c r="D7" s="105" t="str">
        <f>VLOOKUP(G7,FIGURES!$B$14:$F$100,3,FALSE)</f>
        <v>I/C</v>
      </c>
      <c r="E7" s="105">
        <f>VLOOKUP(G7,FIGURES!$B$14:$F$100,4,FALSE)</f>
        <v>61039</v>
      </c>
      <c r="F7" s="106">
        <f>VLOOKUP(G7,FIGURES!$B$14:$F$100,5,FALSE)</f>
        <v>34674</v>
      </c>
      <c r="G7" s="33" t="s">
        <v>77</v>
      </c>
      <c r="H7" s="107">
        <f>VLOOKUP(G7,FIGURES!$B$13:$N$100,13,FALSE)</f>
        <v>59.333399999999997</v>
      </c>
      <c r="I7" s="128"/>
    </row>
    <row r="8" spans="1:9" ht="21" x14ac:dyDescent="0.35">
      <c r="A8" s="97">
        <v>4</v>
      </c>
      <c r="B8" s="97">
        <v>9</v>
      </c>
      <c r="C8" s="105" t="str">
        <f>VLOOKUP(G8,FIGURES!$B$14:$F$100,2,FALSE)</f>
        <v>COB</v>
      </c>
      <c r="D8" s="105" t="str">
        <f>VLOOKUP(G8,FIGURES!$B$14:$F$100,3,FALSE)</f>
        <v>W/I/C</v>
      </c>
      <c r="E8" s="105">
        <f>VLOOKUP(G8,FIGURES!$B$14:$F$100,4,FALSE)</f>
        <v>394460</v>
      </c>
      <c r="F8" s="106">
        <f>VLOOKUP(G8,FIGURES!$B$14:$F$100,5,FALSE)</f>
        <v>36067</v>
      </c>
      <c r="G8" s="127" t="s">
        <v>85</v>
      </c>
      <c r="H8" s="107">
        <f>VLOOKUP(G8,FIGURES!$B$13:$N$100,13,FALSE)</f>
        <v>57.6828</v>
      </c>
      <c r="I8" s="128"/>
    </row>
    <row r="9" spans="1:9" ht="21" x14ac:dyDescent="0.35">
      <c r="A9" s="97">
        <v>5</v>
      </c>
      <c r="B9" s="97">
        <v>4</v>
      </c>
      <c r="C9" s="105" t="str">
        <f>VLOOKUP(G9,FIGURES!$B$14:$F$100,2,FALSE)</f>
        <v>rug</v>
      </c>
      <c r="D9" s="105" t="str">
        <f>VLOOKUP(G9,FIGURES!$B$14:$F$100,3,FALSE)</f>
        <v>W/I/C</v>
      </c>
      <c r="E9" s="105">
        <f>VLOOKUP(G9,FIGURES!$B$14:$F$100,4,FALSE)</f>
        <v>863342</v>
      </c>
      <c r="F9" s="106">
        <f>VLOOKUP(G9,FIGURES!$B$14:$F$100,5,FALSE)</f>
        <v>36658</v>
      </c>
      <c r="G9" s="127" t="s">
        <v>88</v>
      </c>
      <c r="H9" s="107">
        <f>VLOOKUP(G9,FIGURES!$B$13:$N$100,13,FALSE)</f>
        <v>59.837299999999999</v>
      </c>
      <c r="I9" s="128"/>
    </row>
    <row r="10" spans="1:9" ht="21" x14ac:dyDescent="0.35">
      <c r="A10" s="97">
        <v>6</v>
      </c>
      <c r="B10" s="97">
        <v>7</v>
      </c>
      <c r="C10" s="105" t="str">
        <f>VLOOKUP(G10,FIGURES!$B$14:$F$100,2,FALSE)</f>
        <v>COB</v>
      </c>
      <c r="D10" s="105" t="str">
        <f>VLOOKUP(G10,FIGURES!$B$14:$F$100,3,FALSE)</f>
        <v>W/I/C</v>
      </c>
      <c r="E10" s="105">
        <f>VLOOKUP(G10,FIGURES!$B$14:$F$100,4,FALSE)</f>
        <v>802728</v>
      </c>
      <c r="F10" s="106">
        <f>VLOOKUP(G10,FIGURES!$B$14:$F$100,5,FALSE)</f>
        <v>36369</v>
      </c>
      <c r="G10" s="127" t="s">
        <v>90</v>
      </c>
      <c r="H10" s="107">
        <f>VLOOKUP(G10,FIGURES!$B$13:$N$100,13,FALSE)</f>
        <v>58.8048</v>
      </c>
      <c r="I10" s="128"/>
    </row>
    <row r="11" spans="1:9" ht="21" x14ac:dyDescent="0.35">
      <c r="A11" s="97">
        <v>7</v>
      </c>
      <c r="B11" s="97">
        <v>1</v>
      </c>
      <c r="C11" s="105" t="str">
        <f>VLOOKUP(G11,FIGURES!$B$14:$F$100,2,FALSE)</f>
        <v>COB</v>
      </c>
      <c r="D11" s="105" t="str">
        <f>VLOOKUP(G11,FIGURES!$B$14:$F$100,3,FALSE)</f>
        <v>W/I/C</v>
      </c>
      <c r="E11" s="105">
        <f>VLOOKUP(G11,FIGURES!$B$14:$F$100,4,FALSE)</f>
        <v>311045</v>
      </c>
      <c r="F11" s="106">
        <f>VLOOKUP(G11,FIGURES!$B$14:$F$100,5,FALSE)</f>
        <v>35460</v>
      </c>
      <c r="G11" s="33" t="s">
        <v>80</v>
      </c>
      <c r="H11" s="107">
        <f>VLOOKUP(G11,FIGURES!$B$13:$N$100,13,FALSE)</f>
        <v>65.959400000000002</v>
      </c>
    </row>
    <row r="12" spans="1:9" ht="21" x14ac:dyDescent="0.35">
      <c r="A12" s="97">
        <v>8</v>
      </c>
      <c r="B12" s="97">
        <v>2</v>
      </c>
      <c r="C12" s="105" t="str">
        <f>VLOOKUP(G12,FIGURES!$B$14:$F$100,2,FALSE)</f>
        <v>COB</v>
      </c>
      <c r="D12" s="105" t="str">
        <f>VLOOKUP(G12,FIGURES!$B$14:$F$100,3,FALSE)</f>
        <v>W/I/C</v>
      </c>
      <c r="E12" s="105">
        <f>VLOOKUP(G12,FIGURES!$B$14:$F$100,4,FALSE)</f>
        <v>797195</v>
      </c>
      <c r="F12" s="106">
        <f>VLOOKUP(G12,FIGURES!$B$14:$F$100,5,FALSE)</f>
        <v>34949</v>
      </c>
      <c r="G12" s="33" t="s">
        <v>82</v>
      </c>
      <c r="H12" s="107">
        <f>VLOOKUP(G12,FIGURES!$B$13:$N$100,13,FALSE)</f>
        <v>62.105699999999999</v>
      </c>
    </row>
    <row r="13" spans="1:9" ht="21" x14ac:dyDescent="0.35">
      <c r="A13" s="97">
        <v>9</v>
      </c>
      <c r="B13" s="97">
        <v>3</v>
      </c>
      <c r="C13" s="105" t="str">
        <f>VLOOKUP(G13,FIGURES!$B$14:$F$100,2,FALSE)</f>
        <v>COP</v>
      </c>
      <c r="D13" s="105" t="str">
        <f>VLOOKUP(G13,FIGURES!$B$14:$F$100,3,FALSE)</f>
        <v>I</v>
      </c>
      <c r="E13" s="105">
        <f>VLOOKUP(G13,FIGURES!$B$14:$F$100,4,FALSE)</f>
        <v>878876</v>
      </c>
      <c r="F13" s="106">
        <f>VLOOKUP(G13,FIGURES!$B$14:$F$100,5,FALSE)</f>
        <v>36839</v>
      </c>
      <c r="G13" s="127" t="s">
        <v>95</v>
      </c>
      <c r="H13" s="107">
        <f>VLOOKUP(G13,FIGURES!$B$13:$N$100,13,FALSE)</f>
        <v>60.438899999999997</v>
      </c>
    </row>
    <row r="14" spans="1:9" ht="21" x14ac:dyDescent="0.35">
      <c r="A14" s="97">
        <v>10</v>
      </c>
      <c r="B14" s="97">
        <v>6</v>
      </c>
      <c r="C14" s="105" t="str">
        <f>VLOOKUP(G14,FIGURES!$B$14:$F$100,2,FALSE)</f>
        <v>COB</v>
      </c>
      <c r="D14" s="105" t="str">
        <f>VLOOKUP(G14,FIGURES!$B$14:$F$100,3,FALSE)</f>
        <v>W/I/C</v>
      </c>
      <c r="E14" s="105">
        <f>VLOOKUP(G14,FIGURES!$B$14:$F$100,4,FALSE)</f>
        <v>835955</v>
      </c>
      <c r="F14" s="106">
        <f>VLOOKUP(G14,FIGURES!$B$14:$F$100,5,FALSE)</f>
        <v>36958</v>
      </c>
      <c r="G14" s="126" t="s">
        <v>47</v>
      </c>
      <c r="H14" s="107">
        <f>VLOOKUP(G14,FIGURES!$B$13:$N$100,13,FALSE)</f>
        <v>58.934899999999999</v>
      </c>
    </row>
    <row r="15" spans="1:9" ht="21" x14ac:dyDescent="0.35">
      <c r="A15" s="97"/>
      <c r="B15" s="97">
        <v>8</v>
      </c>
      <c r="C15" s="105" t="str">
        <f>VLOOKUP(G15,FIGURES!$B$14:$F$100,2,FALSE)</f>
        <v>Wal</v>
      </c>
      <c r="D15" s="105" t="str">
        <f>VLOOKUP(G15,FIGURES!$B$14:$F$100,3,FALSE)</f>
        <v>I/C</v>
      </c>
      <c r="E15" s="105">
        <f>VLOOKUP(G15,FIGURES!$B$14:$F$100,4,FALSE)</f>
        <v>939843</v>
      </c>
      <c r="F15" s="106">
        <f>VLOOKUP(G15,FIGURES!$B$14:$F$100,5,FALSE)</f>
        <v>37009</v>
      </c>
      <c r="G15" s="126" t="s">
        <v>48</v>
      </c>
      <c r="H15" s="107">
        <f>VLOOKUP(G15,FIGURES!$B$13:$N$100,13,FALSE)</f>
        <v>57.723700000000001</v>
      </c>
    </row>
    <row r="16" spans="1:9" ht="21" x14ac:dyDescent="0.35">
      <c r="A16" s="90"/>
      <c r="B16" s="97"/>
      <c r="C16" s="105" t="str">
        <f>VLOOKUP(G16,FIGURES!$B$14:$F$100,2,FALSE)</f>
        <v>COB</v>
      </c>
      <c r="D16" s="105" t="str">
        <f>VLOOKUP(G16,FIGURES!$B$14:$F$100,3,FALSE)</f>
        <v>W/I/C</v>
      </c>
      <c r="E16" s="105">
        <f>VLOOKUP(G16,FIGURES!$B$14:$F$100,4,FALSE)</f>
        <v>1133576</v>
      </c>
      <c r="F16" s="106">
        <f>VLOOKUP(G16,FIGURES!$B$14:$F$100,5,FALSE)</f>
        <v>37120</v>
      </c>
      <c r="G16" s="126" t="s">
        <v>43</v>
      </c>
      <c r="H16" s="107">
        <f>VLOOKUP(G16,FIGURES!$B$13:$N$100,13,FALSE)</f>
        <v>53.9268</v>
      </c>
    </row>
    <row r="17" spans="1:8" ht="21" x14ac:dyDescent="0.35">
      <c r="A17" s="90"/>
      <c r="B17" s="97"/>
      <c r="C17" s="105" t="str">
        <f>VLOOKUP(G17,FIGURES!$B$14:$F$100,2,FALSE)</f>
        <v>COB</v>
      </c>
      <c r="D17" s="105" t="str">
        <f>VLOOKUP(G17,FIGURES!$B$14:$F$100,3,FALSE)</f>
        <v>W/I/C</v>
      </c>
      <c r="E17" s="105">
        <f>VLOOKUP(G17,FIGURES!$B$14:$F$100,4,FALSE)</f>
        <v>391710</v>
      </c>
      <c r="F17" s="106">
        <f>VLOOKUP(G17,FIGURES!$B$14:$F$100,5,FALSE)</f>
        <v>36742</v>
      </c>
      <c r="G17" s="33" t="s">
        <v>76</v>
      </c>
      <c r="H17" s="107">
        <f>VLOOKUP(G17,FIGURES!$B$13:$N$100,13,FALSE)</f>
        <v>53.260199999999998</v>
      </c>
    </row>
    <row r="18" spans="1:8" ht="21" x14ac:dyDescent="0.35">
      <c r="A18" s="90"/>
      <c r="B18" s="97"/>
      <c r="C18" s="105" t="str">
        <f>VLOOKUP(G18,FIGURES!$B$14:$F$100,2,FALSE)</f>
        <v>COP</v>
      </c>
      <c r="D18" s="105" t="str">
        <f>VLOOKUP(G18,FIGURES!$B$14:$F$100,3,FALSE)</f>
        <v>I</v>
      </c>
      <c r="E18" s="105">
        <f>VLOOKUP(G18,FIGURES!$B$14:$F$100,4,FALSE)</f>
        <v>439133</v>
      </c>
      <c r="F18" s="106">
        <f>VLOOKUP(G18,FIGURES!$B$14:$F$100,5,FALSE)</f>
        <v>36417</v>
      </c>
      <c r="G18" s="33" t="s">
        <v>83</v>
      </c>
      <c r="H18" s="107">
        <f>VLOOKUP(G18,FIGURES!$B$13:$N$100,13,FALSE)</f>
        <v>51.162599999999998</v>
      </c>
    </row>
    <row r="19" spans="1:8" ht="21" x14ac:dyDescent="0.35">
      <c r="A19" s="90"/>
      <c r="B19" s="97"/>
      <c r="C19" s="105" t="str">
        <f>VLOOKUP(G19,FIGURES!$B$14:$F$100,2,FALSE)</f>
        <v>Rmr</v>
      </c>
      <c r="D19" s="105" t="str">
        <f>VLOOKUP(G19,FIGURES!$B$14:$F$100,3,FALSE)</f>
        <v>I</v>
      </c>
      <c r="E19" s="105">
        <f>VLOOKUP(G19,FIGURES!$B$14:$F$100,4,FALSE)</f>
        <v>917670</v>
      </c>
      <c r="F19" s="106">
        <f>VLOOKUP(G19,FIGURES!$B$14:$F$100,5,FALSE)</f>
        <v>36141</v>
      </c>
      <c r="G19" s="33" t="s">
        <v>87</v>
      </c>
      <c r="H19" s="107">
        <f>VLOOKUP(G19,FIGURES!$B$13:$N$100,13,FALSE)</f>
        <v>48.503999999999998</v>
      </c>
    </row>
    <row r="20" spans="1:8" ht="21" x14ac:dyDescent="0.35">
      <c r="A20" s="90"/>
      <c r="B20" s="97"/>
      <c r="C20" s="33"/>
      <c r="D20" s="95"/>
      <c r="E20" s="105"/>
      <c r="F20" s="106"/>
      <c r="G20" s="33"/>
      <c r="H20" s="33"/>
    </row>
    <row r="21" spans="1:8" ht="21" x14ac:dyDescent="0.35">
      <c r="A21" s="90"/>
      <c r="B21" s="97"/>
      <c r="C21" s="33"/>
      <c r="D21" s="33"/>
      <c r="E21" s="105"/>
      <c r="F21" s="106"/>
      <c r="G21" s="33"/>
      <c r="H21" s="33"/>
    </row>
    <row r="22" spans="1:8" ht="21" x14ac:dyDescent="0.35">
      <c r="A22" s="90"/>
      <c r="B22" s="97"/>
      <c r="C22" s="33"/>
      <c r="D22" s="95"/>
      <c r="E22" s="105"/>
      <c r="F22" s="106"/>
      <c r="G22" s="33"/>
      <c r="H22" s="33"/>
    </row>
    <row r="23" spans="1:8" ht="21" x14ac:dyDescent="0.35">
      <c r="A23" s="90"/>
      <c r="B23" s="97"/>
      <c r="C23" s="33"/>
      <c r="D23" s="33"/>
      <c r="E23" s="105"/>
      <c r="F23" s="106"/>
      <c r="G23" s="33"/>
      <c r="H23" s="33"/>
    </row>
    <row r="24" spans="1:8" ht="21" x14ac:dyDescent="0.35">
      <c r="A24" s="90"/>
      <c r="B24" s="97"/>
      <c r="C24" s="33"/>
      <c r="D24" s="95"/>
      <c r="E24" s="105"/>
      <c r="F24" s="106"/>
      <c r="G24" s="33"/>
      <c r="H24" s="33"/>
    </row>
    <row r="25" spans="1:8" ht="21" x14ac:dyDescent="0.35">
      <c r="A25" s="90"/>
      <c r="B25" s="97"/>
      <c r="C25" s="33"/>
      <c r="D25" s="33"/>
      <c r="E25" s="105"/>
      <c r="F25" s="106"/>
      <c r="G25" s="33"/>
      <c r="H25" s="33"/>
    </row>
    <row r="26" spans="1:8" ht="21" x14ac:dyDescent="0.35">
      <c r="A26" s="90"/>
      <c r="B26" s="97"/>
      <c r="C26" s="33"/>
      <c r="D26" s="95"/>
      <c r="E26" s="105"/>
      <c r="F26" s="106"/>
      <c r="G26" s="33"/>
      <c r="H26" s="33"/>
    </row>
    <row r="27" spans="1:8" ht="21" x14ac:dyDescent="0.35">
      <c r="A27" s="90"/>
      <c r="B27" s="97"/>
      <c r="C27" s="33"/>
      <c r="D27" s="33"/>
      <c r="E27" s="105"/>
      <c r="F27" s="106"/>
      <c r="G27" s="33"/>
      <c r="H27" s="33"/>
    </row>
    <row r="28" spans="1:8" ht="21" x14ac:dyDescent="0.35">
      <c r="A28" s="90"/>
      <c r="B28" s="97"/>
      <c r="C28" s="33"/>
      <c r="D28" s="95"/>
      <c r="E28" s="105"/>
      <c r="F28" s="106"/>
      <c r="G28" s="33"/>
      <c r="H28" s="33"/>
    </row>
    <row r="29" spans="1:8" ht="21" x14ac:dyDescent="0.35">
      <c r="B29" s="97"/>
      <c r="C29" s="33"/>
      <c r="D29" s="33"/>
      <c r="E29" s="105"/>
      <c r="F29" s="106"/>
      <c r="G29" s="33"/>
      <c r="H29" s="33"/>
    </row>
    <row r="30" spans="1:8" ht="21" x14ac:dyDescent="0.35">
      <c r="B30" s="97"/>
      <c r="C30" s="33"/>
      <c r="D30" s="95"/>
      <c r="E30" s="105"/>
      <c r="F30" s="106"/>
      <c r="G30" s="33"/>
      <c r="H30" s="33"/>
    </row>
    <row r="31" spans="1:8" ht="21" x14ac:dyDescent="0.35">
      <c r="B31" s="97"/>
      <c r="C31" s="33"/>
      <c r="D31" s="33"/>
      <c r="E31" s="105"/>
      <c r="F31" s="106"/>
      <c r="G31" s="33"/>
      <c r="H31" s="33"/>
    </row>
    <row r="32" spans="1:8" ht="21" x14ac:dyDescent="0.35">
      <c r="B32" s="97"/>
      <c r="C32" s="33"/>
      <c r="D32" s="95"/>
      <c r="E32" s="105"/>
      <c r="F32" s="106"/>
      <c r="G32" s="33"/>
      <c r="H32" s="33"/>
    </row>
    <row r="33" spans="2:8" ht="21" x14ac:dyDescent="0.35">
      <c r="B33" s="97"/>
      <c r="C33" s="33"/>
      <c r="D33" s="33"/>
      <c r="E33" s="105"/>
      <c r="F33" s="106"/>
      <c r="G33" s="33"/>
      <c r="H33" s="33"/>
    </row>
    <row r="34" spans="2:8" ht="21" x14ac:dyDescent="0.35">
      <c r="B34" s="97"/>
      <c r="C34" s="33"/>
      <c r="D34" s="95"/>
      <c r="E34" s="105"/>
      <c r="F34" s="106"/>
      <c r="G34" s="33"/>
      <c r="H34" s="33"/>
    </row>
    <row r="35" spans="2:8" ht="21" x14ac:dyDescent="0.35">
      <c r="B35" s="97"/>
      <c r="C35" s="33"/>
      <c r="D35" s="33"/>
      <c r="E35" s="105"/>
      <c r="F35" s="106"/>
      <c r="G35" s="33"/>
      <c r="H35" s="33"/>
    </row>
    <row r="36" spans="2:8" ht="21" x14ac:dyDescent="0.35">
      <c r="B36" s="97"/>
      <c r="C36" s="33"/>
      <c r="D36" s="95"/>
      <c r="E36" s="105"/>
      <c r="F36" s="106"/>
      <c r="G36" s="33"/>
      <c r="H36" s="33"/>
    </row>
    <row r="37" spans="2:8" ht="21" x14ac:dyDescent="0.35">
      <c r="B37" s="97"/>
      <c r="C37" s="33"/>
      <c r="D37" s="33"/>
      <c r="E37" s="105"/>
      <c r="F37" s="106"/>
      <c r="G37" s="33"/>
      <c r="H37" s="33"/>
    </row>
    <row r="38" spans="2:8" ht="21" x14ac:dyDescent="0.35">
      <c r="B38" s="97"/>
      <c r="C38" s="33" t="s">
        <v>37</v>
      </c>
      <c r="D38" s="95" t="s">
        <v>38</v>
      </c>
      <c r="E38" s="105" t="e">
        <f>VLOOKUP(G38,FIGURES!$B$14:$F$100,4,FALSE)</f>
        <v>#N/A</v>
      </c>
      <c r="F38" s="106" t="e">
        <f>VLOOKUP(G38,FIGURES!$B$14:$F$100,5,FALSE)</f>
        <v>#N/A</v>
      </c>
      <c r="G38" s="33" t="s">
        <v>46</v>
      </c>
      <c r="H38" s="33" t="e">
        <f>VLOOKUP(G38,FIGURES!$B$13:$N$100,13,FALSE)</f>
        <v>#N/A</v>
      </c>
    </row>
    <row r="39" spans="2:8" ht="21" x14ac:dyDescent="0.35">
      <c r="B39" s="97"/>
      <c r="C39" s="33"/>
      <c r="D39" s="33"/>
      <c r="E39" s="105" t="e">
        <f>VLOOKUP(G39,FIGURES!$B$14:$F$64,4,FALSE)</f>
        <v>#N/A</v>
      </c>
      <c r="F39" s="106" t="e">
        <f>VLOOKUP(G39,FIGURES!$B$14:$F$64,5,FALSE)</f>
        <v>#N/A</v>
      </c>
      <c r="G39" s="33" t="s">
        <v>44</v>
      </c>
      <c r="H39" s="33" t="e">
        <f>VLOOKUP(G39,FIGURES!$B$13:$N$64,13,FALSE)</f>
        <v>#N/A</v>
      </c>
    </row>
    <row r="40" spans="2:8" ht="21" x14ac:dyDescent="0.35">
      <c r="B40" s="97"/>
      <c r="C40" s="33"/>
      <c r="D40" s="95"/>
      <c r="E40" s="105"/>
      <c r="F40" s="106"/>
      <c r="G40" s="33"/>
      <c r="H40" s="33"/>
    </row>
    <row r="41" spans="2:8" ht="21" x14ac:dyDescent="0.35">
      <c r="B41" s="97"/>
      <c r="C41" s="95"/>
      <c r="D41" s="97"/>
      <c r="H41" s="98"/>
    </row>
    <row r="42" spans="2:8" ht="21" x14ac:dyDescent="0.35">
      <c r="B42" s="97"/>
      <c r="C42" s="95"/>
      <c r="D42" s="97"/>
      <c r="H42" s="98"/>
    </row>
    <row r="43" spans="2:8" ht="21" x14ac:dyDescent="0.35">
      <c r="B43" s="97"/>
      <c r="C43" s="100"/>
      <c r="D43" s="97"/>
    </row>
    <row r="44" spans="2:8" ht="21" x14ac:dyDescent="0.35">
      <c r="B44" s="97"/>
      <c r="D44" s="97"/>
    </row>
    <row r="45" spans="2:8" ht="21" x14ac:dyDescent="0.35">
      <c r="B45" s="97"/>
      <c r="C45" s="100"/>
      <c r="D45" s="97"/>
    </row>
    <row r="46" spans="2:8" ht="21" x14ac:dyDescent="0.35">
      <c r="B46" s="97"/>
      <c r="C46" s="100"/>
      <c r="D46" s="97"/>
    </row>
    <row r="47" spans="2:8" ht="21" x14ac:dyDescent="0.35">
      <c r="B47" s="97"/>
      <c r="C47" s="100"/>
      <c r="D47" s="97"/>
    </row>
    <row r="48" spans="2:8" ht="21" x14ac:dyDescent="0.35">
      <c r="B48" s="97"/>
      <c r="C48" s="100"/>
      <c r="D48" s="97"/>
    </row>
  </sheetData>
  <autoFilter ref="A4:H4">
    <sortState ref="A5:H19">
      <sortCondition ref="A4"/>
    </sortState>
  </autoFilter>
  <dataValidations count="1">
    <dataValidation type="list" allowBlank="1" showInputMessage="1" showErrorMessage="1" sqref="A2:A3 A16:A28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view="pageBreakPreview" zoomScale="60" zoomScaleNormal="85" workbookViewId="0">
      <selection activeCell="L16" sqref="L16"/>
    </sheetView>
  </sheetViews>
  <sheetFormatPr defaultRowHeight="12.75" x14ac:dyDescent="0.2"/>
  <cols>
    <col min="1" max="1" width="11.7109375" style="83" customWidth="1"/>
    <col min="2" max="2" width="10.28515625" style="83" customWidth="1"/>
    <col min="3" max="3" width="13.5703125" style="83" customWidth="1"/>
    <col min="4" max="5" width="13.7109375" style="83" customWidth="1"/>
    <col min="6" max="6" width="28.140625" style="83" customWidth="1"/>
    <col min="7" max="7" width="16.85546875" style="83" customWidth="1"/>
    <col min="8" max="8" width="14.28515625" style="83" customWidth="1"/>
    <col min="9" max="16384" width="9.140625" style="83"/>
  </cols>
  <sheetData>
    <row r="1" spans="1:6" ht="21" x14ac:dyDescent="0.35">
      <c r="B1" s="66"/>
    </row>
    <row r="2" spans="1:6" ht="21" x14ac:dyDescent="0.35">
      <c r="B2" s="66"/>
    </row>
    <row r="3" spans="1:6" ht="21" x14ac:dyDescent="0.2">
      <c r="D3" s="96"/>
    </row>
    <row r="4" spans="1:6" ht="23.25" x14ac:dyDescent="0.2">
      <c r="A4" s="108" t="s">
        <v>120</v>
      </c>
      <c r="D4" s="96"/>
    </row>
    <row r="5" spans="1:6" ht="21" x14ac:dyDescent="0.2">
      <c r="D5" s="96"/>
    </row>
    <row r="6" spans="1:6" ht="46.5" x14ac:dyDescent="0.35">
      <c r="A6" s="99" t="s">
        <v>62</v>
      </c>
      <c r="B6" s="99" t="s">
        <v>27</v>
      </c>
      <c r="C6" s="99" t="s">
        <v>63</v>
      </c>
      <c r="D6" s="56" t="s">
        <v>42</v>
      </c>
      <c r="E6" s="54" t="s">
        <v>30</v>
      </c>
      <c r="F6" s="101" t="s">
        <v>31</v>
      </c>
    </row>
    <row r="7" spans="1:6" ht="23.25" x14ac:dyDescent="0.35">
      <c r="A7" s="99">
        <v>1</v>
      </c>
      <c r="B7" s="105" t="str">
        <f>VLOOKUP(F7,FIGURES!$B$14:$F$100,2,FALSE)</f>
        <v>gssc</v>
      </c>
      <c r="C7" s="105" t="str">
        <f>VLOOKUP(F7,FIGURES!$B$14:$F$100,3,FALSE)</f>
        <v>I/C</v>
      </c>
      <c r="D7" s="105">
        <f>VLOOKUP(F7,FIGURES!$B$14:$F$100,4,FALSE)</f>
        <v>844189</v>
      </c>
      <c r="E7" s="106">
        <f>VLOOKUP(F7,FIGURES!$B$14:$F$100,5,FALSE)</f>
        <v>36202</v>
      </c>
      <c r="F7" s="132" t="s">
        <v>102</v>
      </c>
    </row>
    <row r="8" spans="1:6" ht="23.25" x14ac:dyDescent="0.35">
      <c r="A8" s="99">
        <v>2</v>
      </c>
      <c r="B8" s="105" t="str">
        <f>VLOOKUP(F8,FIGURES!$B$14:$F$100,2,FALSE)</f>
        <v>rug</v>
      </c>
      <c r="C8" s="105" t="str">
        <f>VLOOKUP(F8,FIGURES!$B$14:$F$100,3,FALSE)</f>
        <v>W/I/C</v>
      </c>
      <c r="D8" s="105">
        <f>VLOOKUP(F8,FIGURES!$B$14:$F$100,4,FALSE)</f>
        <v>784849</v>
      </c>
      <c r="E8" s="106">
        <f>VLOOKUP(F8,FIGURES!$B$14:$F$100,5,FALSE)</f>
        <v>36706</v>
      </c>
      <c r="F8" s="132" t="s">
        <v>98</v>
      </c>
    </row>
    <row r="9" spans="1:6" ht="23.25" x14ac:dyDescent="0.35">
      <c r="A9" s="99">
        <v>3</v>
      </c>
      <c r="B9" s="105" t="str">
        <f>VLOOKUP(F9,FIGURES!$B$14:$F$100,2,FALSE)</f>
        <v>COP</v>
      </c>
      <c r="C9" s="105" t="str">
        <f>VLOOKUP(F9,FIGURES!$B$14:$F$100,3,FALSE)</f>
        <v>I/C</v>
      </c>
      <c r="D9" s="105">
        <f>VLOOKUP(F9,FIGURES!$B$14:$F$100,4,FALSE)</f>
        <v>61039</v>
      </c>
      <c r="E9" s="106">
        <f>VLOOKUP(F9,FIGURES!$B$14:$F$100,5,FALSE)</f>
        <v>34674</v>
      </c>
      <c r="F9" s="132" t="s">
        <v>77</v>
      </c>
    </row>
    <row r="10" spans="1:6" ht="23.25" x14ac:dyDescent="0.35">
      <c r="A10" s="99">
        <v>4</v>
      </c>
      <c r="B10" s="105" t="str">
        <f>VLOOKUP(F10,FIGURES!$B$14:$F$100,2,FALSE)</f>
        <v>COB</v>
      </c>
      <c r="C10" s="105" t="str">
        <f>VLOOKUP(F10,FIGURES!$B$14:$F$100,3,FALSE)</f>
        <v>W/I/C</v>
      </c>
      <c r="D10" s="105">
        <f>VLOOKUP(F10,FIGURES!$B$14:$F$100,4,FALSE)</f>
        <v>394460</v>
      </c>
      <c r="E10" s="106">
        <f>VLOOKUP(F10,FIGURES!$B$14:$F$100,5,FALSE)</f>
        <v>36067</v>
      </c>
      <c r="F10" s="132" t="s">
        <v>85</v>
      </c>
    </row>
    <row r="11" spans="1:6" ht="23.25" x14ac:dyDescent="0.35">
      <c r="A11" s="99">
        <v>5</v>
      </c>
      <c r="B11" s="105" t="str">
        <f>VLOOKUP(F11,FIGURES!$B$14:$F$100,2,FALSE)</f>
        <v>rug</v>
      </c>
      <c r="C11" s="105" t="str">
        <f>VLOOKUP(F11,FIGURES!$B$14:$F$100,3,FALSE)</f>
        <v>W/I/C</v>
      </c>
      <c r="D11" s="105">
        <f>VLOOKUP(F11,FIGURES!$B$14:$F$100,4,FALSE)</f>
        <v>863342</v>
      </c>
      <c r="E11" s="106">
        <f>VLOOKUP(F11,FIGURES!$B$14:$F$100,5,FALSE)</f>
        <v>36658</v>
      </c>
      <c r="F11" s="132" t="s">
        <v>88</v>
      </c>
    </row>
    <row r="12" spans="1:6" ht="23.25" x14ac:dyDescent="0.35">
      <c r="A12" s="99">
        <v>6</v>
      </c>
      <c r="B12" s="105" t="str">
        <f>VLOOKUP(F12,FIGURES!$B$14:$F$100,2,FALSE)</f>
        <v>COB</v>
      </c>
      <c r="C12" s="105" t="str">
        <f>VLOOKUP(F12,FIGURES!$B$14:$F$100,3,FALSE)</f>
        <v>W/I/C</v>
      </c>
      <c r="D12" s="105">
        <f>VLOOKUP(F12,FIGURES!$B$14:$F$100,4,FALSE)</f>
        <v>802728</v>
      </c>
      <c r="E12" s="106">
        <f>VLOOKUP(F12,FIGURES!$B$14:$F$100,5,FALSE)</f>
        <v>36369</v>
      </c>
      <c r="F12" s="132" t="s">
        <v>90</v>
      </c>
    </row>
    <row r="13" spans="1:6" ht="23.25" x14ac:dyDescent="0.35">
      <c r="A13" s="99">
        <v>7</v>
      </c>
      <c r="B13" s="105" t="str">
        <f>VLOOKUP(F13,FIGURES!$B$14:$F$100,2,FALSE)</f>
        <v>COB</v>
      </c>
      <c r="C13" s="105" t="str">
        <f>VLOOKUP(F13,FIGURES!$B$14:$F$100,3,FALSE)</f>
        <v>W/I/C</v>
      </c>
      <c r="D13" s="105">
        <f>VLOOKUP(F13,FIGURES!$B$14:$F$100,4,FALSE)</f>
        <v>311045</v>
      </c>
      <c r="E13" s="106">
        <f>VLOOKUP(F13,FIGURES!$B$14:$F$100,5,FALSE)</f>
        <v>35460</v>
      </c>
      <c r="F13" s="132" t="s">
        <v>80</v>
      </c>
    </row>
    <row r="14" spans="1:6" ht="23.25" x14ac:dyDescent="0.35">
      <c r="A14" s="99">
        <v>8</v>
      </c>
      <c r="B14" s="105" t="str">
        <f>VLOOKUP(F14,FIGURES!$B$14:$F$100,2,FALSE)</f>
        <v>COB</v>
      </c>
      <c r="C14" s="105" t="str">
        <f>VLOOKUP(F14,FIGURES!$B$14:$F$100,3,FALSE)</f>
        <v>W/I/C</v>
      </c>
      <c r="D14" s="105">
        <f>VLOOKUP(F14,FIGURES!$B$14:$F$100,4,FALSE)</f>
        <v>797195</v>
      </c>
      <c r="E14" s="106">
        <f>VLOOKUP(F14,FIGURES!$B$14:$F$100,5,FALSE)</f>
        <v>34949</v>
      </c>
      <c r="F14" s="132" t="s">
        <v>82</v>
      </c>
    </row>
    <row r="15" spans="1:6" ht="23.25" x14ac:dyDescent="0.35">
      <c r="A15" s="99">
        <v>9</v>
      </c>
      <c r="B15" s="105" t="str">
        <f>VLOOKUP(F15,FIGURES!$B$14:$F$100,2,FALSE)</f>
        <v>COP</v>
      </c>
      <c r="C15" s="105" t="str">
        <f>VLOOKUP(F15,FIGURES!$B$14:$F$100,3,FALSE)</f>
        <v>I</v>
      </c>
      <c r="D15" s="105">
        <f>VLOOKUP(F15,FIGURES!$B$14:$F$100,4,FALSE)</f>
        <v>878876</v>
      </c>
      <c r="E15" s="106">
        <f>VLOOKUP(F15,FIGURES!$B$14:$F$100,5,FALSE)</f>
        <v>36839</v>
      </c>
      <c r="F15" s="132" t="s">
        <v>95</v>
      </c>
    </row>
    <row r="16" spans="1:6" ht="21" x14ac:dyDescent="0.35">
      <c r="B16" s="105"/>
      <c r="C16" s="105"/>
      <c r="D16" s="105"/>
      <c r="E16" s="106"/>
      <c r="F16" s="132"/>
    </row>
    <row r="17" spans="2:6" ht="21" x14ac:dyDescent="0.35">
      <c r="B17" s="105"/>
      <c r="C17" s="105"/>
      <c r="D17" s="105"/>
      <c r="E17" s="106"/>
      <c r="F17" s="33"/>
    </row>
    <row r="18" spans="2:6" ht="21" x14ac:dyDescent="0.35">
      <c r="B18" s="105"/>
      <c r="C18" s="105"/>
      <c r="D18" s="105"/>
      <c r="E18" s="106"/>
      <c r="F18" s="33"/>
    </row>
    <row r="19" spans="2:6" ht="21" x14ac:dyDescent="0.35">
      <c r="B19" s="105"/>
      <c r="C19" s="105"/>
      <c r="D19" s="105"/>
      <c r="E19" s="106"/>
      <c r="F19" s="33"/>
    </row>
    <row r="20" spans="2:6" ht="21" x14ac:dyDescent="0.35">
      <c r="B20" s="105"/>
      <c r="C20" s="105"/>
      <c r="D20" s="105"/>
      <c r="E20" s="106"/>
      <c r="F20" s="33"/>
    </row>
    <row r="21" spans="2:6" ht="21" x14ac:dyDescent="0.35">
      <c r="B21" s="105"/>
      <c r="C21" s="105"/>
      <c r="D21" s="105"/>
      <c r="E21" s="106"/>
      <c r="F21" s="33"/>
    </row>
    <row r="22" spans="2:6" ht="21" x14ac:dyDescent="0.35">
      <c r="B22" s="105"/>
      <c r="C22" s="105"/>
      <c r="D22" s="105"/>
      <c r="E22" s="106"/>
      <c r="F22" s="33"/>
    </row>
    <row r="23" spans="2:6" ht="21" x14ac:dyDescent="0.35">
      <c r="B23" s="105"/>
      <c r="C23" s="105"/>
      <c r="D23" s="105"/>
      <c r="E23" s="106"/>
      <c r="F23" s="33"/>
    </row>
    <row r="24" spans="2:6" ht="21" x14ac:dyDescent="0.35">
      <c r="B24" s="33"/>
      <c r="C24" s="95"/>
      <c r="D24" s="105"/>
      <c r="E24" s="106"/>
      <c r="F24" s="33"/>
    </row>
    <row r="25" spans="2:6" ht="21" x14ac:dyDescent="0.35">
      <c r="B25" s="33"/>
      <c r="C25" s="33"/>
      <c r="D25" s="105"/>
      <c r="E25" s="106"/>
      <c r="F25" s="33"/>
    </row>
    <row r="26" spans="2:6" ht="21" x14ac:dyDescent="0.35">
      <c r="B26" s="33"/>
      <c r="C26" s="95"/>
      <c r="D26" s="105"/>
      <c r="E26" s="106"/>
      <c r="F26" s="33"/>
    </row>
    <row r="27" spans="2:6" ht="21" x14ac:dyDescent="0.35">
      <c r="B27" s="33"/>
      <c r="C27" s="33"/>
      <c r="D27" s="105"/>
      <c r="E27" s="106"/>
      <c r="F27" s="33"/>
    </row>
    <row r="28" spans="2:6" ht="21" x14ac:dyDescent="0.35">
      <c r="B28" s="33"/>
      <c r="C28" s="95"/>
      <c r="D28" s="105"/>
      <c r="E28" s="106"/>
      <c r="F28" s="33"/>
    </row>
    <row r="29" spans="2:6" ht="21" x14ac:dyDescent="0.35">
      <c r="B29" s="33"/>
      <c r="C29" s="33"/>
      <c r="D29" s="105"/>
      <c r="E29" s="106"/>
      <c r="F29" s="33"/>
    </row>
    <row r="30" spans="2:6" ht="21" x14ac:dyDescent="0.35">
      <c r="B30" s="33"/>
      <c r="C30" s="95"/>
      <c r="D30" s="105"/>
      <c r="E30" s="106"/>
      <c r="F30" s="33"/>
    </row>
    <row r="31" spans="2:6" ht="21" x14ac:dyDescent="0.35">
      <c r="B31" s="33"/>
      <c r="C31" s="33"/>
      <c r="D31" s="105"/>
      <c r="E31" s="106"/>
      <c r="F31" s="33"/>
    </row>
    <row r="32" spans="2:6" ht="21" x14ac:dyDescent="0.35">
      <c r="B32" s="33"/>
      <c r="C32" s="95"/>
      <c r="D32" s="105"/>
      <c r="E32" s="106"/>
      <c r="F32" s="33"/>
    </row>
    <row r="33" spans="2:6" ht="21" x14ac:dyDescent="0.35">
      <c r="B33" s="33"/>
      <c r="C33" s="33"/>
      <c r="D33" s="105"/>
      <c r="E33" s="106"/>
      <c r="F33" s="33"/>
    </row>
    <row r="34" spans="2:6" ht="21" x14ac:dyDescent="0.35">
      <c r="B34" s="33"/>
      <c r="C34" s="95"/>
      <c r="D34" s="105"/>
      <c r="E34" s="106"/>
      <c r="F34" s="33"/>
    </row>
    <row r="35" spans="2:6" ht="21" x14ac:dyDescent="0.35">
      <c r="B35" s="33"/>
      <c r="C35" s="33"/>
      <c r="D35" s="105"/>
      <c r="E35" s="106"/>
      <c r="F35" s="33"/>
    </row>
    <row r="36" spans="2:6" ht="21" x14ac:dyDescent="0.35">
      <c r="B36" s="33"/>
      <c r="C36" s="95"/>
      <c r="D36" s="105"/>
      <c r="E36" s="106"/>
      <c r="F36" s="33"/>
    </row>
    <row r="37" spans="2:6" ht="21" x14ac:dyDescent="0.35">
      <c r="B37" s="33"/>
      <c r="C37" s="33"/>
      <c r="D37" s="105"/>
      <c r="E37" s="106"/>
      <c r="F37" s="33"/>
    </row>
    <row r="38" spans="2:6" ht="21" x14ac:dyDescent="0.35">
      <c r="B38" s="33"/>
      <c r="C38" s="95"/>
      <c r="D38" s="105"/>
      <c r="E38" s="106"/>
      <c r="F38" s="33"/>
    </row>
    <row r="39" spans="2:6" ht="21" x14ac:dyDescent="0.35">
      <c r="B39" s="33"/>
      <c r="C39" s="33"/>
      <c r="D39" s="105"/>
      <c r="E39" s="106"/>
      <c r="F39" s="33"/>
    </row>
    <row r="40" spans="2:6" ht="21" x14ac:dyDescent="0.35">
      <c r="B40" s="33"/>
      <c r="C40" s="95"/>
      <c r="D40" s="105"/>
      <c r="E40" s="106"/>
      <c r="F40" s="33"/>
    </row>
    <row r="41" spans="2:6" ht="21" x14ac:dyDescent="0.35">
      <c r="B41" s="33"/>
      <c r="C41" s="33"/>
      <c r="D41" s="105"/>
      <c r="E41" s="106"/>
      <c r="F41" s="33"/>
    </row>
    <row r="42" spans="2:6" ht="21" x14ac:dyDescent="0.35">
      <c r="B42" s="33"/>
      <c r="C42" s="95"/>
      <c r="D42" s="105"/>
      <c r="E42" s="106"/>
      <c r="F42" s="33"/>
    </row>
    <row r="43" spans="2:6" ht="21" x14ac:dyDescent="0.35">
      <c r="B43" s="33"/>
      <c r="C43" s="33"/>
      <c r="D43" s="105"/>
      <c r="E43" s="106"/>
      <c r="F43" s="33"/>
    </row>
    <row r="44" spans="2:6" ht="21" x14ac:dyDescent="0.35">
      <c r="B44" s="33"/>
      <c r="C44" s="95"/>
      <c r="D44" s="105"/>
      <c r="E44" s="106"/>
      <c r="F44" s="33"/>
    </row>
    <row r="45" spans="2:6" ht="21" x14ac:dyDescent="0.35">
      <c r="B45" s="95"/>
      <c r="C45" s="97"/>
    </row>
    <row r="46" spans="2:6" ht="21" x14ac:dyDescent="0.35">
      <c r="B46" s="95"/>
      <c r="C46" s="97"/>
    </row>
    <row r="47" spans="2:6" ht="21" x14ac:dyDescent="0.35">
      <c r="B47" s="100"/>
      <c r="C47" s="97"/>
    </row>
    <row r="48" spans="2:6" ht="21" x14ac:dyDescent="0.35">
      <c r="C48" s="97"/>
    </row>
    <row r="49" spans="2:3" ht="21" x14ac:dyDescent="0.35">
      <c r="B49" s="100"/>
      <c r="C49" s="97"/>
    </row>
    <row r="50" spans="2:3" ht="21" x14ac:dyDescent="0.35">
      <c r="B50" s="100"/>
      <c r="C50" s="97"/>
    </row>
    <row r="51" spans="2:3" ht="21" x14ac:dyDescent="0.35">
      <c r="B51" s="100"/>
      <c r="C51" s="97"/>
    </row>
    <row r="52" spans="2:3" ht="21" x14ac:dyDescent="0.35">
      <c r="B52" s="100"/>
      <c r="C52" s="97"/>
    </row>
  </sheetData>
  <autoFilter ref="B6:F6"/>
  <pageMargins left="0.7" right="0.7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4" zoomScale="50" zoomScaleNormal="50" workbookViewId="0">
      <selection activeCell="Q13" sqref="Q13"/>
    </sheetView>
  </sheetViews>
  <sheetFormatPr defaultRowHeight="12.75" x14ac:dyDescent="0.2"/>
  <cols>
    <col min="1" max="1" width="9.140625" style="83"/>
    <col min="2" max="3" width="15.85546875" style="83" customWidth="1"/>
    <col min="4" max="4" width="9.140625" style="83"/>
    <col min="5" max="5" width="13.5703125" style="83" customWidth="1"/>
    <col min="6" max="7" width="13.7109375" style="83" customWidth="1"/>
    <col min="8" max="8" width="24.7109375" style="83" customWidth="1"/>
    <col min="9" max="9" width="22.28515625" style="83" customWidth="1"/>
    <col min="10" max="10" width="26.5703125" style="83" customWidth="1"/>
    <col min="11" max="13" width="16.85546875" style="83" customWidth="1"/>
    <col min="14" max="16384" width="9.140625" style="83"/>
  </cols>
  <sheetData>
    <row r="1" spans="1:10" ht="21" x14ac:dyDescent="0.35">
      <c r="A1" s="111" t="s">
        <v>68</v>
      </c>
      <c r="D1" s="66"/>
    </row>
    <row r="2" spans="1:10" ht="21" x14ac:dyDescent="0.35">
      <c r="D2" s="66"/>
    </row>
    <row r="3" spans="1:10" ht="21" x14ac:dyDescent="0.2">
      <c r="F3" s="96"/>
    </row>
    <row r="4" spans="1:10" ht="46.5" x14ac:dyDescent="0.35">
      <c r="A4" s="99" t="s">
        <v>67</v>
      </c>
      <c r="B4" s="99" t="s">
        <v>65</v>
      </c>
      <c r="C4" s="99" t="s">
        <v>66</v>
      </c>
      <c r="D4" s="99" t="s">
        <v>27</v>
      </c>
      <c r="E4" s="99" t="s">
        <v>63</v>
      </c>
      <c r="F4" s="56" t="s">
        <v>42</v>
      </c>
      <c r="G4" s="54" t="s">
        <v>30</v>
      </c>
      <c r="H4" s="101" t="s">
        <v>31</v>
      </c>
      <c r="I4" s="102" t="s">
        <v>33</v>
      </c>
      <c r="J4" s="102" t="s">
        <v>64</v>
      </c>
    </row>
    <row r="5" spans="1:10" ht="21" x14ac:dyDescent="0.35">
      <c r="A5" s="97">
        <v>3</v>
      </c>
      <c r="B5" s="97"/>
      <c r="C5" s="97"/>
      <c r="D5" s="105" t="str">
        <f>VLOOKUP(H5,FIGURES!$B$14:$F$100,2,FALSE)</f>
        <v>COB</v>
      </c>
      <c r="E5" s="105" t="str">
        <f>VLOOKUP(H5,FIGURES!$B$14:$F$100,3,FALSE)</f>
        <v>W/I/C</v>
      </c>
      <c r="F5" s="105">
        <f>VLOOKUP(H5,FIGURES!$B$14:$F$100,4,FALSE)</f>
        <v>311045</v>
      </c>
      <c r="G5" s="106">
        <f>VLOOKUP(H5,FIGURES!$B$14:$F$100,5,FALSE)</f>
        <v>35460</v>
      </c>
      <c r="H5" s="33" t="s">
        <v>80</v>
      </c>
      <c r="I5" s="107">
        <f>VLOOKUP(H5,FIGURES!$B$13:$N$100,13,FALSE)</f>
        <v>65.959400000000002</v>
      </c>
      <c r="J5" s="104">
        <f>(I5+I6)/2</f>
        <v>65.682950000000005</v>
      </c>
    </row>
    <row r="6" spans="1:10" ht="21" x14ac:dyDescent="0.35">
      <c r="A6" s="97"/>
      <c r="B6" s="97"/>
      <c r="C6" s="97"/>
      <c r="D6" s="33"/>
      <c r="E6" s="33"/>
      <c r="F6" s="105">
        <f>VLOOKUP(H6,FIGURES!$B$14:$F$64,4,FALSE)</f>
        <v>47356</v>
      </c>
      <c r="G6" s="106">
        <f>VLOOKUP(H6,FIGURES!$B$14:$F$64,5,FALSE)</f>
        <v>33567</v>
      </c>
      <c r="H6" s="33" t="s">
        <v>99</v>
      </c>
      <c r="I6" s="107">
        <f>VLOOKUP(H6,FIGURES!$B$13:$N$64,13,FALSE)</f>
        <v>65.406499999999994</v>
      </c>
      <c r="J6" s="103">
        <f>J5</f>
        <v>65.682950000000005</v>
      </c>
    </row>
    <row r="7" spans="1:10" ht="21" x14ac:dyDescent="0.35">
      <c r="A7" s="97"/>
      <c r="B7" s="97"/>
      <c r="C7" s="97"/>
      <c r="D7" s="33"/>
      <c r="E7" s="95"/>
      <c r="F7" s="105"/>
      <c r="G7" s="106"/>
      <c r="H7" s="33"/>
      <c r="I7" s="107"/>
      <c r="J7" s="103">
        <f>J6</f>
        <v>65.682950000000005</v>
      </c>
    </row>
    <row r="8" spans="1:10" ht="21" x14ac:dyDescent="0.35">
      <c r="A8" s="97"/>
      <c r="B8" s="97"/>
      <c r="C8" s="97"/>
      <c r="D8" s="33"/>
      <c r="E8" s="33"/>
      <c r="F8" s="105"/>
      <c r="G8" s="106"/>
      <c r="H8" s="33"/>
      <c r="I8" s="107"/>
      <c r="J8" s="103">
        <f>J7</f>
        <v>65.682950000000005</v>
      </c>
    </row>
    <row r="9" spans="1:10" ht="21" x14ac:dyDescent="0.35">
      <c r="A9" s="97"/>
      <c r="B9" s="97"/>
      <c r="C9" s="97"/>
      <c r="D9" s="33"/>
      <c r="E9" s="95"/>
      <c r="F9" s="105"/>
      <c r="G9" s="106"/>
      <c r="H9" s="33"/>
      <c r="I9" s="107"/>
      <c r="J9" s="103">
        <f>J8</f>
        <v>65.682950000000005</v>
      </c>
    </row>
    <row r="10" spans="1:10" ht="21" x14ac:dyDescent="0.35">
      <c r="A10" s="97">
        <v>2</v>
      </c>
      <c r="B10" s="97"/>
      <c r="C10" s="97">
        <v>1</v>
      </c>
      <c r="D10" s="105" t="str">
        <f>VLOOKUP(H10,FIGURES!$B$14:$F$100,2,FALSE)</f>
        <v>COB</v>
      </c>
      <c r="E10" s="105" t="str">
        <f>VLOOKUP(H10,FIGURES!$B$14:$F$100,3,FALSE)</f>
        <v>W/I/C</v>
      </c>
      <c r="F10" s="105">
        <f>VLOOKUP(H10,FIGURES!$B$14:$F$100,4,FALSE)</f>
        <v>394460</v>
      </c>
      <c r="G10" s="106">
        <f>VLOOKUP(H10,FIGURES!$B$14:$F$100,5,FALSE)</f>
        <v>36067</v>
      </c>
      <c r="H10" s="33" t="s">
        <v>85</v>
      </c>
      <c r="I10" s="107">
        <f>VLOOKUP(H10,FIGURES!$B$13:$N$100,13,FALSE)</f>
        <v>57.6828</v>
      </c>
      <c r="J10" s="104">
        <f>(I10+I11)/2</f>
        <v>58.2438</v>
      </c>
    </row>
    <row r="11" spans="1:10" ht="21" x14ac:dyDescent="0.35">
      <c r="A11" s="97"/>
      <c r="B11" s="97"/>
      <c r="C11" s="97"/>
      <c r="D11" s="33"/>
      <c r="E11" s="95"/>
      <c r="F11" s="105">
        <f>VLOOKUP(H11,FIGURES!$B$14:$F$100,4,FALSE)</f>
        <v>802728</v>
      </c>
      <c r="G11" s="106">
        <f>VLOOKUP(H11,FIGURES!$B$14:$F$100,5,FALSE)</f>
        <v>36369</v>
      </c>
      <c r="H11" s="33" t="s">
        <v>90</v>
      </c>
      <c r="I11" s="107">
        <f>VLOOKUP(H11,FIGURES!$B$13:$N$64,13,FALSE)</f>
        <v>58.8048</v>
      </c>
      <c r="J11" s="103">
        <f>J10</f>
        <v>58.2438</v>
      </c>
    </row>
    <row r="12" spans="1:10" ht="21" x14ac:dyDescent="0.35">
      <c r="A12" s="97"/>
      <c r="B12" s="97"/>
      <c r="C12" s="97"/>
      <c r="D12" s="33"/>
      <c r="E12" s="33"/>
      <c r="F12" s="105"/>
      <c r="G12" s="106"/>
      <c r="H12" s="33"/>
      <c r="I12" s="107"/>
      <c r="J12" s="103">
        <f>J11</f>
        <v>58.2438</v>
      </c>
    </row>
    <row r="13" spans="1:10" ht="21" x14ac:dyDescent="0.35">
      <c r="A13" s="97"/>
      <c r="B13" s="97"/>
      <c r="C13" s="97"/>
      <c r="D13" s="33"/>
      <c r="E13" s="95"/>
      <c r="F13" s="105"/>
      <c r="G13" s="106"/>
      <c r="H13" s="33"/>
      <c r="I13" s="107"/>
      <c r="J13" s="103">
        <f>J12</f>
        <v>58.2438</v>
      </c>
    </row>
    <row r="14" spans="1:10" ht="21" x14ac:dyDescent="0.35">
      <c r="A14" s="97"/>
      <c r="B14" s="97"/>
      <c r="C14" s="97"/>
      <c r="D14" s="33"/>
      <c r="E14" s="33"/>
      <c r="F14" s="105"/>
      <c r="G14" s="106"/>
      <c r="H14" s="33"/>
      <c r="I14" s="107"/>
      <c r="J14" s="103">
        <f>J13</f>
        <v>58.2438</v>
      </c>
    </row>
    <row r="15" spans="1:10" ht="21" x14ac:dyDescent="0.35">
      <c r="A15" s="97">
        <v>4</v>
      </c>
      <c r="B15" s="97"/>
      <c r="C15" s="97"/>
      <c r="D15" s="105" t="str">
        <f>VLOOKUP(H15,FIGURES!$B$14:$F$100,2,FALSE)</f>
        <v>rug</v>
      </c>
      <c r="E15" s="105" t="str">
        <f>VLOOKUP(H15,FIGURES!$B$14:$F$100,3,FALSE)</f>
        <v>W/I/C</v>
      </c>
      <c r="F15" s="105">
        <f>VLOOKUP(H15,FIGURES!$B$14:$F$100,4,FALSE)</f>
        <v>784849</v>
      </c>
      <c r="G15" s="106">
        <f>VLOOKUP(H15,FIGURES!$B$14:$F$100,5,FALSE)</f>
        <v>36706</v>
      </c>
      <c r="H15" s="33" t="s">
        <v>98</v>
      </c>
      <c r="I15" s="107">
        <f>VLOOKUP(H15,FIGURES!$B$13:$N$100,13,FALSE)</f>
        <v>55.9026</v>
      </c>
      <c r="J15" s="104">
        <f>(I15+I16)/2</f>
        <v>57.869950000000003</v>
      </c>
    </row>
    <row r="16" spans="1:10" ht="21" x14ac:dyDescent="0.35">
      <c r="A16" s="97"/>
      <c r="B16" s="97"/>
      <c r="C16" s="97"/>
      <c r="D16" s="33"/>
      <c r="E16" s="95"/>
      <c r="F16" s="105">
        <f>VLOOKUP(H16,FIGURES!$B$14:$F$64,4,FALSE)</f>
        <v>863342</v>
      </c>
      <c r="G16" s="106">
        <f>VLOOKUP(H16,FIGURES!$B$14:$F$64,5,FALSE)</f>
        <v>36658</v>
      </c>
      <c r="H16" s="33" t="s">
        <v>88</v>
      </c>
      <c r="I16" s="107">
        <f>VLOOKUP(H16,FIGURES!$B$13:$N$64,13,FALSE)</f>
        <v>59.837299999999999</v>
      </c>
      <c r="J16" s="103">
        <f>J15</f>
        <v>57.869950000000003</v>
      </c>
    </row>
    <row r="17" spans="1:15" ht="21" x14ac:dyDescent="0.35">
      <c r="A17" s="97"/>
      <c r="B17" s="97"/>
      <c r="C17" s="97"/>
      <c r="D17" s="33"/>
      <c r="E17" s="33"/>
      <c r="F17" s="105"/>
      <c r="G17" s="106"/>
      <c r="H17" s="33"/>
      <c r="I17" s="107"/>
      <c r="J17" s="103">
        <f>J16</f>
        <v>57.869950000000003</v>
      </c>
    </row>
    <row r="18" spans="1:15" ht="21" x14ac:dyDescent="0.35">
      <c r="A18" s="97"/>
      <c r="B18" s="97"/>
      <c r="C18" s="97"/>
      <c r="D18" s="33"/>
      <c r="E18" s="95"/>
      <c r="F18" s="105"/>
      <c r="G18" s="106"/>
      <c r="H18" s="33"/>
      <c r="I18" s="107"/>
      <c r="J18" s="103">
        <f>J17</f>
        <v>57.869950000000003</v>
      </c>
    </row>
    <row r="19" spans="1:15" ht="21" x14ac:dyDescent="0.35">
      <c r="A19" s="97"/>
      <c r="B19" s="97"/>
      <c r="C19" s="97"/>
      <c r="D19" s="33"/>
      <c r="E19" s="33"/>
      <c r="F19" s="105"/>
      <c r="G19" s="106"/>
      <c r="H19" s="33"/>
      <c r="I19" s="107"/>
      <c r="J19" s="103">
        <f>J18</f>
        <v>57.869950000000003</v>
      </c>
    </row>
    <row r="20" spans="1:15" ht="21" x14ac:dyDescent="0.35">
      <c r="A20" s="97">
        <v>1</v>
      </c>
      <c r="B20" s="97"/>
      <c r="C20" s="97"/>
      <c r="D20" s="105" t="str">
        <f>VLOOKUP(H20,FIGURES!$B$14:$F$100,2,FALSE)</f>
        <v>COB</v>
      </c>
      <c r="E20" s="105" t="str">
        <f>VLOOKUP(H20,FIGURES!$B$14:$F$100,3,FALSE)</f>
        <v>W/I/C</v>
      </c>
      <c r="F20" s="105">
        <f>VLOOKUP(H20,FIGURES!$B$14:$F$100,4,FALSE)</f>
        <v>797195</v>
      </c>
      <c r="G20" s="106">
        <f>VLOOKUP(H20,FIGURES!$B$14:$F$100,5,FALSE)</f>
        <v>34949</v>
      </c>
      <c r="H20" s="33" t="s">
        <v>82</v>
      </c>
      <c r="I20" s="107">
        <f>VLOOKUP(H20,FIGURES!$B$13:$N$100,13,FALSE)</f>
        <v>62.105699999999999</v>
      </c>
      <c r="J20" s="104">
        <f>(I20+I21)/2</f>
        <v>57.682949999999998</v>
      </c>
      <c r="N20" s="113" t="s">
        <v>80</v>
      </c>
      <c r="O20" s="113" t="s">
        <v>99</v>
      </c>
    </row>
    <row r="21" spans="1:15" ht="21" x14ac:dyDescent="0.35">
      <c r="A21" s="97"/>
      <c r="B21" s="97"/>
      <c r="C21" s="97"/>
      <c r="D21" s="33"/>
      <c r="E21" s="95"/>
      <c r="F21" s="105">
        <f>VLOOKUP(H21,FIGURES!$B$14:$F$64,4,FALSE)</f>
        <v>391710</v>
      </c>
      <c r="G21" s="106">
        <f>VLOOKUP(H21,FIGURES!$B$14:$F$64,5,FALSE)</f>
        <v>36742</v>
      </c>
      <c r="H21" s="33" t="s">
        <v>76</v>
      </c>
      <c r="I21" s="107">
        <f>VLOOKUP(H21,FIGURES!$B$13:$N$64,13,FALSE)</f>
        <v>53.260199999999998</v>
      </c>
      <c r="J21" s="103">
        <f>J20</f>
        <v>57.682949999999998</v>
      </c>
      <c r="N21" s="113" t="s">
        <v>82</v>
      </c>
      <c r="O21" s="113" t="s">
        <v>76</v>
      </c>
    </row>
    <row r="22" spans="1:15" ht="21" x14ac:dyDescent="0.35">
      <c r="A22" s="97"/>
      <c r="B22" s="97"/>
      <c r="C22" s="97"/>
      <c r="D22" s="33"/>
      <c r="E22" s="33"/>
      <c r="F22" s="105"/>
      <c r="G22" s="106"/>
      <c r="H22" s="33"/>
      <c r="I22" s="107"/>
      <c r="J22" s="103">
        <f>J21</f>
        <v>57.682949999999998</v>
      </c>
      <c r="N22" s="113" t="s">
        <v>118</v>
      </c>
      <c r="O22" s="113" t="s">
        <v>43</v>
      </c>
    </row>
    <row r="23" spans="1:15" ht="21" x14ac:dyDescent="0.35">
      <c r="A23" s="97"/>
      <c r="B23" s="97"/>
      <c r="C23" s="97"/>
      <c r="D23" s="33"/>
      <c r="E23" s="95"/>
      <c r="F23" s="105"/>
      <c r="G23" s="106"/>
      <c r="H23" s="33"/>
      <c r="I23" s="107"/>
      <c r="J23" s="103">
        <f>J22</f>
        <v>57.682949999999998</v>
      </c>
    </row>
    <row r="24" spans="1:15" ht="21" x14ac:dyDescent="0.35">
      <c r="A24" s="97"/>
      <c r="B24" s="97"/>
      <c r="C24" s="97"/>
      <c r="D24" s="33"/>
      <c r="E24" s="33"/>
      <c r="F24" s="105"/>
      <c r="G24" s="106"/>
      <c r="H24" s="33"/>
      <c r="I24" s="107"/>
      <c r="J24" s="103">
        <f>J23</f>
        <v>57.682949999999998</v>
      </c>
    </row>
    <row r="25" spans="1:15" ht="21" x14ac:dyDescent="0.35">
      <c r="A25" s="97"/>
      <c r="B25" s="97"/>
      <c r="C25" s="97"/>
      <c r="D25" s="129" t="str">
        <f>VLOOKUP(H25,FIGURES!$B$14:$F$100,2,FALSE)</f>
        <v>COB</v>
      </c>
      <c r="E25" s="129" t="str">
        <f>VLOOKUP(H25,FIGURES!$B$14:$F$100,3,FALSE)</f>
        <v>W/I/C</v>
      </c>
      <c r="F25" s="129">
        <f>VLOOKUP(H25,FIGURES!$B$14:$F$100,4,FALSE)</f>
        <v>835955</v>
      </c>
      <c r="G25" s="130">
        <f>VLOOKUP(H25,FIGURES!$B$14:$F$100,5,FALSE)</f>
        <v>36958</v>
      </c>
      <c r="H25" s="126" t="s">
        <v>47</v>
      </c>
      <c r="I25" s="131">
        <f>VLOOKUP(H25,FIGURES!$B$13:$N$100,13,FALSE)</f>
        <v>58.934899999999999</v>
      </c>
      <c r="J25" s="104">
        <f>(I25+I26)/2</f>
        <v>56.43085</v>
      </c>
    </row>
    <row r="26" spans="1:15" ht="21" x14ac:dyDescent="0.35">
      <c r="A26" s="97"/>
      <c r="B26" s="97"/>
      <c r="C26" s="97"/>
      <c r="D26" s="126"/>
      <c r="E26" s="126"/>
      <c r="F26" s="129">
        <f>VLOOKUP(H26,FIGURES!$B$14:$F$64,4,FALSE)</f>
        <v>1133576</v>
      </c>
      <c r="G26" s="130">
        <f>VLOOKUP(H26,FIGURES!$B$14:$F$64,5,FALSE)</f>
        <v>37120</v>
      </c>
      <c r="H26" s="126" t="s">
        <v>43</v>
      </c>
      <c r="I26" s="131">
        <f>VLOOKUP(H26,FIGURES!$B$13:$N$64,13,FALSE)</f>
        <v>53.9268</v>
      </c>
      <c r="J26" s="103">
        <f>J25</f>
        <v>56.43085</v>
      </c>
    </row>
    <row r="27" spans="1:15" ht="21" x14ac:dyDescent="0.35">
      <c r="A27" s="97"/>
      <c r="B27" s="97"/>
      <c r="C27" s="97"/>
      <c r="D27" s="33"/>
      <c r="E27" s="95"/>
      <c r="F27" s="105"/>
      <c r="G27" s="106"/>
      <c r="H27" s="115" t="s">
        <v>119</v>
      </c>
      <c r="I27" s="107"/>
      <c r="J27" s="103">
        <f>J26</f>
        <v>56.43085</v>
      </c>
    </row>
    <row r="28" spans="1:15" ht="21" x14ac:dyDescent="0.35">
      <c r="A28" s="97"/>
      <c r="B28" s="97"/>
      <c r="C28" s="97"/>
      <c r="D28" s="33"/>
      <c r="E28" s="33"/>
      <c r="F28" s="105"/>
      <c r="G28" s="106"/>
      <c r="H28" s="33"/>
      <c r="I28" s="107"/>
      <c r="J28" s="103">
        <f>J27</f>
        <v>56.43085</v>
      </c>
    </row>
    <row r="29" spans="1:15" ht="21" x14ac:dyDescent="0.35">
      <c r="A29" s="97"/>
      <c r="B29" s="97"/>
      <c r="C29" s="97"/>
      <c r="D29" s="33"/>
      <c r="E29" s="95"/>
      <c r="F29" s="105"/>
      <c r="G29" s="106"/>
      <c r="H29" s="33"/>
      <c r="I29" s="107"/>
      <c r="J29" s="103">
        <f>J28</f>
        <v>56.43085</v>
      </c>
    </row>
    <row r="30" spans="1:15" ht="21" x14ac:dyDescent="0.35">
      <c r="A30" s="97">
        <v>5</v>
      </c>
      <c r="B30" s="97"/>
      <c r="C30" s="97"/>
      <c r="D30" s="105" t="str">
        <f>VLOOKUP(H30,FIGURES!$B$14:$F$100,2,FALSE)</f>
        <v>COP</v>
      </c>
      <c r="E30" s="105" t="str">
        <f>VLOOKUP(H30,FIGURES!$B$14:$F$100,3,FALSE)</f>
        <v>I</v>
      </c>
      <c r="F30" s="105">
        <f>VLOOKUP(H30,FIGURES!$B$14:$F$100,4,FALSE)</f>
        <v>878876</v>
      </c>
      <c r="G30" s="106">
        <f>VLOOKUP(H30,FIGURES!$B$14:$F$100,5,FALSE)</f>
        <v>36839</v>
      </c>
      <c r="H30" s="33" t="s">
        <v>95</v>
      </c>
      <c r="I30" s="107">
        <f>VLOOKUP(H30,FIGURES!$B$13:$N$100,13,FALSE)</f>
        <v>60.438899999999997</v>
      </c>
      <c r="J30" s="104">
        <f>(I30+I31)/2</f>
        <v>55.800749999999994</v>
      </c>
    </row>
    <row r="31" spans="1:15" ht="21" x14ac:dyDescent="0.35">
      <c r="A31" s="97"/>
      <c r="B31" s="97"/>
      <c r="C31" s="97"/>
      <c r="D31" s="33"/>
      <c r="E31" s="33"/>
      <c r="F31" s="105">
        <f>VLOOKUP(H31,FIGURES!$B$14:$F$100,4,FALSE)</f>
        <v>439133</v>
      </c>
      <c r="G31" s="106">
        <f>VLOOKUP(H31,FIGURES!$B$14:$F$100,5,FALSE)</f>
        <v>36417</v>
      </c>
      <c r="H31" s="33" t="s">
        <v>83</v>
      </c>
      <c r="I31" s="107">
        <f>VLOOKUP(H31,FIGURES!$B$13:$N$64,13,FALSE)</f>
        <v>51.162599999999998</v>
      </c>
      <c r="J31" s="103">
        <f>J30</f>
        <v>55.800749999999994</v>
      </c>
    </row>
    <row r="32" spans="1:15" ht="21" x14ac:dyDescent="0.35">
      <c r="B32" s="97"/>
      <c r="C32" s="97"/>
      <c r="D32" s="33"/>
      <c r="E32" s="95"/>
      <c r="F32" s="105"/>
      <c r="G32" s="106"/>
      <c r="H32" s="33"/>
      <c r="I32" s="107"/>
      <c r="J32" s="103">
        <f>J31</f>
        <v>55.800749999999994</v>
      </c>
    </row>
    <row r="33" spans="2:10" ht="21" x14ac:dyDescent="0.35">
      <c r="B33" s="97"/>
      <c r="C33" s="97"/>
      <c r="D33" s="33"/>
      <c r="E33" s="33"/>
      <c r="F33" s="105"/>
      <c r="G33" s="106"/>
      <c r="H33" s="33"/>
      <c r="I33" s="107"/>
      <c r="J33" s="103">
        <f>J32</f>
        <v>55.800749999999994</v>
      </c>
    </row>
    <row r="34" spans="2:10" ht="21" x14ac:dyDescent="0.35">
      <c r="B34" s="97"/>
      <c r="C34" s="97"/>
      <c r="D34" s="33"/>
      <c r="E34" s="95"/>
      <c r="F34" s="105"/>
      <c r="G34" s="106"/>
      <c r="H34" s="33"/>
      <c r="I34" s="107"/>
      <c r="J34" s="103">
        <f>J33</f>
        <v>55.800749999999994</v>
      </c>
    </row>
    <row r="35" spans="2:10" ht="21" x14ac:dyDescent="0.35">
      <c r="B35" s="97"/>
      <c r="C35" s="97"/>
      <c r="D35" s="100"/>
      <c r="E35" s="97"/>
    </row>
    <row r="36" spans="2:10" ht="21" x14ac:dyDescent="0.35">
      <c r="B36" s="97"/>
      <c r="C36" s="97"/>
      <c r="D36" s="100"/>
      <c r="E36" s="97"/>
    </row>
    <row r="37" spans="2:10" ht="21" x14ac:dyDescent="0.35">
      <c r="B37" s="97"/>
      <c r="C37" s="97"/>
      <c r="D37" s="100"/>
      <c r="E37" s="97"/>
    </row>
  </sheetData>
  <autoFilter ref="B4:J4">
    <sortState ref="B5:J34">
      <sortCondition descending="1" ref="J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22" zoomScaleNormal="100" workbookViewId="0">
      <selection activeCell="B25" sqref="B25:F26"/>
    </sheetView>
  </sheetViews>
  <sheetFormatPr defaultRowHeight="12.75" x14ac:dyDescent="0.2"/>
  <cols>
    <col min="1" max="2" width="9.140625" style="83"/>
    <col min="3" max="3" width="13.5703125" style="83" customWidth="1"/>
    <col min="4" max="5" width="13.7109375" style="83" customWidth="1"/>
    <col min="6" max="6" width="24.7109375" style="83" customWidth="1"/>
    <col min="7" max="7" width="16.85546875" style="83" customWidth="1"/>
    <col min="8" max="8" width="14.28515625" style="83" customWidth="1"/>
    <col min="9" max="16384" width="9.140625" style="83"/>
  </cols>
  <sheetData>
    <row r="1" spans="1:7" ht="23.25" x14ac:dyDescent="0.35">
      <c r="A1" s="109" t="s">
        <v>121</v>
      </c>
      <c r="B1" s="66"/>
    </row>
    <row r="2" spans="1:7" ht="21" x14ac:dyDescent="0.35">
      <c r="B2" s="66"/>
    </row>
    <row r="3" spans="1:7" ht="21" x14ac:dyDescent="0.2">
      <c r="D3" s="96"/>
    </row>
    <row r="4" spans="1:7" ht="46.5" x14ac:dyDescent="0.35">
      <c r="A4" s="99" t="s">
        <v>67</v>
      </c>
      <c r="B4" s="99" t="s">
        <v>27</v>
      </c>
      <c r="C4" s="99" t="s">
        <v>63</v>
      </c>
      <c r="D4" s="56" t="s">
        <v>42</v>
      </c>
      <c r="E4" s="54" t="s">
        <v>30</v>
      </c>
      <c r="F4" s="101" t="s">
        <v>31</v>
      </c>
    </row>
    <row r="5" spans="1:7" ht="23.25" x14ac:dyDescent="0.35">
      <c r="A5" s="99">
        <v>1</v>
      </c>
      <c r="B5" s="105" t="str">
        <f>VLOOKUP(F5,FIGURES!$B$14:$F$100,2,FALSE)</f>
        <v>COB</v>
      </c>
      <c r="C5" s="105" t="str">
        <f>VLOOKUP(F5,FIGURES!$B$14:$F$100,3,FALSE)</f>
        <v>W/I/C</v>
      </c>
      <c r="D5" s="105">
        <f>VLOOKUP(F5,FIGURES!$B$14:$F$100,4,FALSE)</f>
        <v>797195</v>
      </c>
      <c r="E5" s="106">
        <f>VLOOKUP(F5,FIGURES!$B$14:$F$100,5,FALSE)</f>
        <v>34949</v>
      </c>
      <c r="F5" s="33" t="s">
        <v>82</v>
      </c>
    </row>
    <row r="6" spans="1:7" ht="21" x14ac:dyDescent="0.35">
      <c r="B6" s="33"/>
      <c r="C6" s="95"/>
      <c r="D6" s="105">
        <f>VLOOKUP(F6,FIGURES!$B$14:$F$64,4,FALSE)</f>
        <v>391710</v>
      </c>
      <c r="E6" s="106">
        <f>VLOOKUP(F6,FIGURES!$B$14:$F$64,5,FALSE)</f>
        <v>36742</v>
      </c>
      <c r="F6" s="33" t="s">
        <v>76</v>
      </c>
    </row>
    <row r="7" spans="1:7" ht="21" x14ac:dyDescent="0.35">
      <c r="B7" s="33"/>
      <c r="C7" s="33"/>
      <c r="D7" s="105"/>
      <c r="E7" s="106"/>
      <c r="F7" s="33"/>
    </row>
    <row r="8" spans="1:7" ht="21" x14ac:dyDescent="0.35">
      <c r="B8" s="33"/>
      <c r="C8" s="95"/>
      <c r="D8" s="105"/>
      <c r="E8" s="106"/>
      <c r="F8" s="33"/>
    </row>
    <row r="9" spans="1:7" ht="21" x14ac:dyDescent="0.35">
      <c r="B9" s="33"/>
      <c r="C9" s="33"/>
      <c r="D9" s="105"/>
      <c r="E9" s="106"/>
      <c r="F9" s="33"/>
    </row>
    <row r="10" spans="1:7" ht="23.25" x14ac:dyDescent="0.35">
      <c r="A10" s="99">
        <v>2</v>
      </c>
      <c r="B10" s="105" t="str">
        <f>VLOOKUP(F10,FIGURES!$B$14:$F$100,2,FALSE)</f>
        <v>COB</v>
      </c>
      <c r="C10" s="105" t="str">
        <f>VLOOKUP(F10,FIGURES!$B$14:$F$100,3,FALSE)</f>
        <v>W/I/C</v>
      </c>
      <c r="D10" s="105">
        <f>VLOOKUP(F10,FIGURES!$B$14:$F$100,4,FALSE)</f>
        <v>394460</v>
      </c>
      <c r="E10" s="106">
        <f>VLOOKUP(F10,FIGURES!$B$14:$F$100,5,FALSE)</f>
        <v>36067</v>
      </c>
      <c r="F10" s="33" t="s">
        <v>85</v>
      </c>
      <c r="G10" s="107"/>
    </row>
    <row r="11" spans="1:7" ht="21" x14ac:dyDescent="0.35">
      <c r="B11" s="33"/>
      <c r="C11" s="95"/>
      <c r="D11" s="105">
        <f>VLOOKUP(F11,FIGURES!$B$14:$F$100,4,FALSE)</f>
        <v>802728</v>
      </c>
      <c r="E11" s="106">
        <f>VLOOKUP(F11,FIGURES!$B$14:$F$100,5,FALSE)</f>
        <v>36369</v>
      </c>
      <c r="F11" s="33" t="s">
        <v>90</v>
      </c>
      <c r="G11" s="107"/>
    </row>
    <row r="12" spans="1:7" ht="21" x14ac:dyDescent="0.35">
      <c r="B12" s="33"/>
      <c r="C12" s="95"/>
      <c r="D12" s="105"/>
      <c r="E12" s="106"/>
      <c r="F12" s="33"/>
    </row>
    <row r="13" spans="1:7" ht="21" x14ac:dyDescent="0.35">
      <c r="B13" s="33"/>
      <c r="C13" s="33"/>
      <c r="D13" s="105"/>
      <c r="E13" s="106"/>
      <c r="F13" s="33"/>
    </row>
    <row r="14" spans="1:7" ht="21" x14ac:dyDescent="0.35">
      <c r="B14" s="33"/>
      <c r="C14" s="95"/>
      <c r="D14" s="105"/>
      <c r="E14" s="106"/>
      <c r="F14" s="33"/>
    </row>
    <row r="15" spans="1:7" ht="23.25" x14ac:dyDescent="0.35">
      <c r="A15" s="99">
        <v>3</v>
      </c>
      <c r="B15" s="105" t="str">
        <f>VLOOKUP(F15,FIGURES!$B$14:$F$100,2,FALSE)</f>
        <v>COB</v>
      </c>
      <c r="C15" s="105" t="str">
        <f>VLOOKUP(F15,FIGURES!$B$14:$F$100,3,FALSE)</f>
        <v>W/I/C</v>
      </c>
      <c r="D15" s="105">
        <f>VLOOKUP(F15,FIGURES!$B$14:$F$100,4,FALSE)</f>
        <v>311045</v>
      </c>
      <c r="E15" s="106">
        <f>VLOOKUP(F15,FIGURES!$B$14:$F$100,5,FALSE)</f>
        <v>35460</v>
      </c>
      <c r="F15" s="33" t="s">
        <v>80</v>
      </c>
    </row>
    <row r="16" spans="1:7" ht="21" x14ac:dyDescent="0.35">
      <c r="B16" s="33"/>
      <c r="C16" s="33"/>
      <c r="D16" s="105">
        <f>VLOOKUP(F16,FIGURES!$B$14:$F$64,4,FALSE)</f>
        <v>47356</v>
      </c>
      <c r="E16" s="106">
        <f>VLOOKUP(F16,FIGURES!$B$14:$F$64,5,FALSE)</f>
        <v>33567</v>
      </c>
      <c r="F16" s="33" t="s">
        <v>99</v>
      </c>
    </row>
    <row r="17" spans="1:6" ht="21" x14ac:dyDescent="0.35">
      <c r="B17" s="33"/>
      <c r="C17" s="33"/>
      <c r="D17" s="105"/>
      <c r="E17" s="106"/>
      <c r="F17" s="33"/>
    </row>
    <row r="18" spans="1:6" ht="21" x14ac:dyDescent="0.35">
      <c r="B18" s="33"/>
      <c r="C18" s="95"/>
      <c r="D18" s="105"/>
      <c r="E18" s="106"/>
      <c r="F18" s="33"/>
    </row>
    <row r="19" spans="1:6" ht="21" x14ac:dyDescent="0.35">
      <c r="B19" s="33"/>
      <c r="C19" s="33"/>
      <c r="D19" s="105"/>
      <c r="E19" s="106"/>
      <c r="F19" s="33"/>
    </row>
    <row r="20" spans="1:6" ht="23.25" x14ac:dyDescent="0.35">
      <c r="A20" s="99">
        <v>4</v>
      </c>
      <c r="B20" s="105" t="str">
        <f>VLOOKUP(F20,FIGURES!$B$14:$F$100,2,FALSE)</f>
        <v>rug</v>
      </c>
      <c r="C20" s="105" t="str">
        <f>VLOOKUP(F20,FIGURES!$B$14:$F$100,3,FALSE)</f>
        <v>W/I/C</v>
      </c>
      <c r="D20" s="105">
        <f>VLOOKUP(F20,FIGURES!$B$14:$F$100,4,FALSE)</f>
        <v>784849</v>
      </c>
      <c r="E20" s="106">
        <f>VLOOKUP(F20,FIGURES!$B$14:$F$100,5,FALSE)</f>
        <v>36706</v>
      </c>
      <c r="F20" s="33" t="s">
        <v>98</v>
      </c>
    </row>
    <row r="21" spans="1:6" ht="21" x14ac:dyDescent="0.35">
      <c r="B21" s="33"/>
      <c r="C21" s="95"/>
      <c r="D21" s="105">
        <f>VLOOKUP(F21,FIGURES!$B$14:$F$64,4,FALSE)</f>
        <v>863342</v>
      </c>
      <c r="E21" s="106">
        <f>VLOOKUP(F21,FIGURES!$B$14:$F$64,5,FALSE)</f>
        <v>36658</v>
      </c>
      <c r="F21" s="33" t="s">
        <v>88</v>
      </c>
    </row>
    <row r="22" spans="1:6" ht="21" x14ac:dyDescent="0.35">
      <c r="B22" s="33"/>
      <c r="C22" s="95"/>
      <c r="D22" s="105"/>
      <c r="E22" s="106"/>
      <c r="F22" s="33"/>
    </row>
    <row r="23" spans="1:6" ht="21" x14ac:dyDescent="0.35">
      <c r="B23" s="33"/>
      <c r="C23" s="33"/>
      <c r="D23" s="105"/>
      <c r="E23" s="106"/>
      <c r="F23" s="33"/>
    </row>
    <row r="24" spans="1:6" ht="21" x14ac:dyDescent="0.35">
      <c r="B24" s="33"/>
      <c r="C24" s="95"/>
      <c r="D24" s="105"/>
      <c r="E24" s="106"/>
      <c r="F24" s="33"/>
    </row>
    <row r="25" spans="1:6" ht="23.25" x14ac:dyDescent="0.35">
      <c r="A25" s="99">
        <v>5</v>
      </c>
      <c r="B25" s="105" t="str">
        <f>VLOOKUP(F25,FIGURES!$B$14:$F$100,2,FALSE)</f>
        <v>COP</v>
      </c>
      <c r="C25" s="105" t="str">
        <f>VLOOKUP(F25,FIGURES!$B$14:$F$100,3,FALSE)</f>
        <v>I</v>
      </c>
      <c r="D25" s="105">
        <f>VLOOKUP(F25,FIGURES!$B$14:$F$100,4,FALSE)</f>
        <v>878876</v>
      </c>
      <c r="E25" s="106">
        <f>VLOOKUP(F25,FIGURES!$B$14:$F$100,5,FALSE)</f>
        <v>36839</v>
      </c>
      <c r="F25" s="33" t="s">
        <v>95</v>
      </c>
    </row>
    <row r="26" spans="1:6" ht="21" x14ac:dyDescent="0.35">
      <c r="B26" s="33"/>
      <c r="C26" s="33"/>
      <c r="D26" s="105">
        <f>VLOOKUP(F26,FIGURES!$B$14:$F$100,4,FALSE)</f>
        <v>439133</v>
      </c>
      <c r="E26" s="106">
        <f>VLOOKUP(F26,FIGURES!$B$14:$F$100,5,FALSE)</f>
        <v>36417</v>
      </c>
      <c r="F26" s="33" t="s">
        <v>83</v>
      </c>
    </row>
    <row r="27" spans="1:6" ht="21" x14ac:dyDescent="0.35">
      <c r="B27" s="33"/>
      <c r="C27" s="33"/>
      <c r="D27" s="105"/>
      <c r="E27" s="106"/>
      <c r="F27" s="33"/>
    </row>
    <row r="28" spans="1:6" ht="21" x14ac:dyDescent="0.35">
      <c r="B28" s="33"/>
      <c r="C28" s="95"/>
      <c r="D28" s="105"/>
      <c r="E28" s="106"/>
      <c r="F28" s="33"/>
    </row>
    <row r="29" spans="1:6" ht="21" x14ac:dyDescent="0.35">
      <c r="B29" s="33"/>
      <c r="C29" s="33"/>
      <c r="D29" s="105"/>
      <c r="E29" s="106"/>
      <c r="F29" s="33"/>
    </row>
    <row r="30" spans="1:6" ht="23.25" x14ac:dyDescent="0.35">
      <c r="A30" s="99"/>
      <c r="B30" s="105"/>
      <c r="C30" s="105"/>
      <c r="D30" s="105"/>
      <c r="E30" s="106"/>
      <c r="F30" s="33"/>
    </row>
    <row r="31" spans="1:6" ht="21" x14ac:dyDescent="0.35">
      <c r="B31" s="33"/>
      <c r="C31" s="33"/>
      <c r="D31" s="105"/>
      <c r="E31" s="106"/>
      <c r="F31" s="33"/>
    </row>
    <row r="32" spans="1:6" ht="21" x14ac:dyDescent="0.35">
      <c r="B32" s="33"/>
      <c r="C32" s="95"/>
      <c r="D32" s="105"/>
      <c r="E32" s="106"/>
      <c r="F32" s="33"/>
    </row>
    <row r="33" spans="1:6" ht="21" x14ac:dyDescent="0.35">
      <c r="B33" s="33"/>
      <c r="C33" s="33"/>
      <c r="D33" s="105"/>
      <c r="E33" s="106"/>
      <c r="F33" s="33"/>
    </row>
    <row r="34" spans="1:6" ht="23.25" x14ac:dyDescent="0.35">
      <c r="A34" s="110"/>
      <c r="B34" s="33"/>
      <c r="C34" s="95"/>
      <c r="D34" s="105"/>
      <c r="E34" s="106"/>
      <c r="F34" s="33"/>
    </row>
    <row r="35" spans="1:6" ht="21" x14ac:dyDescent="0.35">
      <c r="B35" s="105"/>
      <c r="C35" s="105"/>
      <c r="D35" s="105"/>
      <c r="E35" s="106"/>
      <c r="F35" s="33"/>
    </row>
    <row r="36" spans="1:6" ht="21" x14ac:dyDescent="0.35">
      <c r="B36" s="33"/>
      <c r="C36" s="95"/>
      <c r="D36" s="105"/>
      <c r="E36" s="106"/>
      <c r="F36" s="33"/>
    </row>
    <row r="37" spans="1:6" ht="21" x14ac:dyDescent="0.35">
      <c r="B37" s="33"/>
      <c r="C37" s="33"/>
      <c r="D37" s="105"/>
      <c r="E37" s="106"/>
      <c r="F37" s="33"/>
    </row>
    <row r="38" spans="1:6" ht="21" x14ac:dyDescent="0.35">
      <c r="B38" s="33"/>
      <c r="C38" s="95"/>
      <c r="D38" s="105"/>
      <c r="E38" s="106"/>
      <c r="F38" s="33"/>
    </row>
    <row r="39" spans="1:6" ht="21" x14ac:dyDescent="0.35">
      <c r="B39" s="33"/>
      <c r="C39" s="33"/>
      <c r="D39" s="105"/>
      <c r="E39" s="106"/>
      <c r="F39" s="33"/>
    </row>
    <row r="40" spans="1:6" ht="23.25" x14ac:dyDescent="0.35">
      <c r="A40" s="110"/>
      <c r="B40" s="105"/>
      <c r="C40" s="105"/>
      <c r="D40" s="105"/>
      <c r="E40" s="106"/>
      <c r="F40" s="33"/>
    </row>
    <row r="41" spans="1:6" ht="21" x14ac:dyDescent="0.35">
      <c r="B41" s="33"/>
      <c r="C41" s="33"/>
      <c r="D41" s="105"/>
      <c r="E41" s="106"/>
      <c r="F41" s="33"/>
    </row>
    <row r="42" spans="1:6" ht="21" x14ac:dyDescent="0.35">
      <c r="B42" s="33"/>
      <c r="C42" s="95"/>
      <c r="D42" s="105"/>
      <c r="E42" s="106"/>
      <c r="F42" s="33"/>
    </row>
    <row r="43" spans="1:6" ht="21" x14ac:dyDescent="0.35">
      <c r="B43" s="95"/>
      <c r="C43" s="97"/>
    </row>
    <row r="44" spans="1:6" ht="21" x14ac:dyDescent="0.35">
      <c r="B44" s="95"/>
      <c r="C44" s="97"/>
    </row>
    <row r="45" spans="1:6" ht="21" x14ac:dyDescent="0.35">
      <c r="B45" s="100"/>
      <c r="C45" s="97"/>
    </row>
    <row r="46" spans="1:6" ht="21" x14ac:dyDescent="0.35">
      <c r="C46" s="97"/>
    </row>
    <row r="47" spans="1:6" ht="21" x14ac:dyDescent="0.35">
      <c r="B47" s="100"/>
      <c r="C47" s="97"/>
    </row>
    <row r="48" spans="1:6" ht="21" x14ac:dyDescent="0.35">
      <c r="B48" s="100"/>
      <c r="C48" s="97"/>
    </row>
    <row r="49" spans="2:3" ht="21" x14ac:dyDescent="0.35">
      <c r="B49" s="100"/>
      <c r="C49" s="97"/>
    </row>
    <row r="50" spans="2:3" ht="21" x14ac:dyDescent="0.35">
      <c r="B50" s="100"/>
      <c r="C50" s="97"/>
    </row>
  </sheetData>
  <autoFilter ref="B4:F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FIG 1</vt:lpstr>
      <vt:lpstr>FIG 2</vt:lpstr>
      <vt:lpstr>FIG 3</vt:lpstr>
      <vt:lpstr>FIGURES</vt:lpstr>
      <vt:lpstr>FIGURES RESULTS</vt:lpstr>
      <vt:lpstr>Solo Score</vt:lpstr>
      <vt:lpstr>Solo Start List</vt:lpstr>
      <vt:lpstr>Duet Score</vt:lpstr>
      <vt:lpstr>Duet Start List</vt:lpstr>
      <vt:lpstr>'FIG 1'!Print_Area</vt:lpstr>
      <vt:lpstr>'FIG 2'!Print_Area</vt:lpstr>
      <vt:lpstr>'FIG 3'!Print_Area</vt:lpstr>
      <vt:lpstr>FIGURES!Print_Area</vt:lpstr>
      <vt:lpstr>'FIGURES RESULTS'!Print_Area</vt:lpstr>
      <vt:lpstr>FIGURES!Print_Titles</vt:lpstr>
      <vt:lpstr>'FIGURES RESULTS'!Print_Titles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isy</dc:creator>
  <cp:lastModifiedBy>Home</cp:lastModifiedBy>
  <cp:lastPrinted>2016-07-02T11:53:50Z</cp:lastPrinted>
  <dcterms:created xsi:type="dcterms:W3CDTF">2001-11-28T20:32:08Z</dcterms:created>
  <dcterms:modified xsi:type="dcterms:W3CDTF">2016-07-06T16:25:39Z</dcterms:modified>
</cp:coreProperties>
</file>